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E:\MyWebsite\Stima\2023-2024\"/>
    </mc:Choice>
  </mc:AlternateContent>
  <xr:revisionPtr revIDLastSave="0" documentId="13_ncr:1_{7627BC45-DFEA-4048-9882-92D45ADA4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ilai Akhi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3" i="3" l="1"/>
  <c r="L83" i="3"/>
  <c r="H83" i="3"/>
  <c r="R88" i="3"/>
  <c r="L88" i="3"/>
  <c r="H88" i="3"/>
  <c r="R45" i="3"/>
  <c r="L45" i="3"/>
  <c r="H45" i="3"/>
  <c r="R80" i="3"/>
  <c r="L80" i="3"/>
  <c r="H80" i="3"/>
  <c r="R164" i="3"/>
  <c r="L164" i="3"/>
  <c r="H164" i="3"/>
  <c r="R150" i="3"/>
  <c r="L150" i="3"/>
  <c r="H150" i="3"/>
  <c r="R84" i="3"/>
  <c r="L84" i="3"/>
  <c r="H84" i="3"/>
  <c r="R85" i="3"/>
  <c r="L85" i="3"/>
  <c r="H85" i="3"/>
  <c r="R149" i="3"/>
  <c r="L149" i="3"/>
  <c r="H149" i="3"/>
  <c r="R81" i="3"/>
  <c r="L81" i="3"/>
  <c r="H81" i="3"/>
  <c r="R86" i="3"/>
  <c r="L86" i="3"/>
  <c r="H86" i="3"/>
  <c r="R82" i="3"/>
  <c r="L82" i="3"/>
  <c r="H82" i="3"/>
  <c r="R151" i="3"/>
  <c r="L151" i="3"/>
  <c r="H151" i="3"/>
  <c r="R109" i="3"/>
  <c r="L109" i="3"/>
  <c r="H109" i="3"/>
  <c r="R163" i="3"/>
  <c r="L163" i="3"/>
  <c r="H163" i="3"/>
  <c r="R185" i="3"/>
  <c r="L185" i="3"/>
  <c r="H185" i="3"/>
  <c r="R126" i="3"/>
  <c r="L126" i="3"/>
  <c r="H126" i="3"/>
  <c r="R148" i="3"/>
  <c r="L148" i="3"/>
  <c r="H148" i="3"/>
  <c r="R37" i="3"/>
  <c r="L37" i="3"/>
  <c r="H37" i="3"/>
  <c r="R21" i="3"/>
  <c r="L21" i="3"/>
  <c r="H21" i="3"/>
  <c r="R87" i="3"/>
  <c r="L87" i="3"/>
  <c r="H87" i="3"/>
  <c r="R158" i="3"/>
  <c r="L158" i="3"/>
  <c r="H158" i="3"/>
  <c r="R66" i="3"/>
  <c r="L66" i="3"/>
  <c r="H66" i="3"/>
  <c r="R141" i="3"/>
  <c r="L141" i="3"/>
  <c r="H141" i="3"/>
  <c r="S141" i="3" s="1"/>
  <c r="R90" i="3"/>
  <c r="L90" i="3"/>
  <c r="H90" i="3"/>
  <c r="R79" i="3"/>
  <c r="L79" i="3"/>
  <c r="H79" i="3"/>
  <c r="R127" i="3"/>
  <c r="L127" i="3"/>
  <c r="H127" i="3"/>
  <c r="R154" i="3"/>
  <c r="L154" i="3"/>
  <c r="H154" i="3"/>
  <c r="R145" i="3"/>
  <c r="L145" i="3"/>
  <c r="H145" i="3"/>
  <c r="R120" i="3"/>
  <c r="L120" i="3"/>
  <c r="H120" i="3"/>
  <c r="R132" i="3"/>
  <c r="L132" i="3"/>
  <c r="H132" i="3"/>
  <c r="R102" i="3"/>
  <c r="L102" i="3"/>
  <c r="H102" i="3"/>
  <c r="R72" i="3"/>
  <c r="L72" i="3"/>
  <c r="H72" i="3"/>
  <c r="R116" i="3"/>
  <c r="L116" i="3"/>
  <c r="H116" i="3"/>
  <c r="R187" i="3"/>
  <c r="L187" i="3"/>
  <c r="H187" i="3"/>
  <c r="R136" i="3"/>
  <c r="L136" i="3"/>
  <c r="H136" i="3"/>
  <c r="R49" i="3"/>
  <c r="L49" i="3"/>
  <c r="H49" i="3"/>
  <c r="R55" i="3"/>
  <c r="L55" i="3"/>
  <c r="H55" i="3"/>
  <c r="R28" i="3"/>
  <c r="L28" i="3"/>
  <c r="H28" i="3"/>
  <c r="R139" i="3"/>
  <c r="L139" i="3"/>
  <c r="H139" i="3"/>
  <c r="S139" i="3" s="1"/>
  <c r="R144" i="3"/>
  <c r="L144" i="3"/>
  <c r="H144" i="3"/>
  <c r="R110" i="3"/>
  <c r="L110" i="3"/>
  <c r="H110" i="3"/>
  <c r="R96" i="3"/>
  <c r="L96" i="3"/>
  <c r="H96" i="3"/>
  <c r="R190" i="3"/>
  <c r="L190" i="3"/>
  <c r="H190" i="3"/>
  <c r="R97" i="3"/>
  <c r="L97" i="3"/>
  <c r="H97" i="3"/>
  <c r="R48" i="3"/>
  <c r="L48" i="3"/>
  <c r="H48" i="3"/>
  <c r="R143" i="3"/>
  <c r="L143" i="3"/>
  <c r="H143" i="3"/>
  <c r="R147" i="3"/>
  <c r="L147" i="3"/>
  <c r="H147" i="3"/>
  <c r="R43" i="3"/>
  <c r="L43" i="3"/>
  <c r="H43" i="3"/>
  <c r="R171" i="3"/>
  <c r="L171" i="3"/>
  <c r="H171" i="3"/>
  <c r="R30" i="3"/>
  <c r="L30" i="3"/>
  <c r="H30" i="3"/>
  <c r="R26" i="3"/>
  <c r="L26" i="3"/>
  <c r="H26" i="3"/>
  <c r="R159" i="3"/>
  <c r="L159" i="3"/>
  <c r="H159" i="3"/>
  <c r="R101" i="3"/>
  <c r="L101" i="3"/>
  <c r="H101" i="3"/>
  <c r="R134" i="3"/>
  <c r="L134" i="3"/>
  <c r="H134" i="3"/>
  <c r="R94" i="3"/>
  <c r="L94" i="3"/>
  <c r="H94" i="3"/>
  <c r="R138" i="3"/>
  <c r="L138" i="3"/>
  <c r="H138" i="3"/>
  <c r="R95" i="3"/>
  <c r="L95" i="3"/>
  <c r="H95" i="3"/>
  <c r="R160" i="3"/>
  <c r="L160" i="3"/>
  <c r="H160" i="3"/>
  <c r="R169" i="3"/>
  <c r="L169" i="3"/>
  <c r="H169" i="3"/>
  <c r="R135" i="3"/>
  <c r="L135" i="3"/>
  <c r="H135" i="3"/>
  <c r="R179" i="3"/>
  <c r="L179" i="3"/>
  <c r="H179" i="3"/>
  <c r="R75" i="3"/>
  <c r="L75" i="3"/>
  <c r="H75" i="3"/>
  <c r="R46" i="3"/>
  <c r="L46" i="3"/>
  <c r="H46" i="3"/>
  <c r="R106" i="3"/>
  <c r="L106" i="3"/>
  <c r="H106" i="3"/>
  <c r="R177" i="3"/>
  <c r="L177" i="3"/>
  <c r="H177" i="3"/>
  <c r="R40" i="3"/>
  <c r="L40" i="3"/>
  <c r="H40" i="3"/>
  <c r="R62" i="3"/>
  <c r="L62" i="3"/>
  <c r="H62" i="3"/>
  <c r="R118" i="3"/>
  <c r="L118" i="3"/>
  <c r="H118" i="3"/>
  <c r="R44" i="3"/>
  <c r="L44" i="3"/>
  <c r="H44" i="3"/>
  <c r="R31" i="3"/>
  <c r="L31" i="3"/>
  <c r="H31" i="3"/>
  <c r="R38" i="3"/>
  <c r="L38" i="3"/>
  <c r="H38" i="3"/>
  <c r="R170" i="3"/>
  <c r="L170" i="3"/>
  <c r="H170" i="3"/>
  <c r="R124" i="3"/>
  <c r="L124" i="3"/>
  <c r="H124" i="3"/>
  <c r="R50" i="3"/>
  <c r="L50" i="3"/>
  <c r="H50" i="3"/>
  <c r="R22" i="3"/>
  <c r="L22" i="3"/>
  <c r="H22" i="3"/>
  <c r="R65" i="3"/>
  <c r="L65" i="3"/>
  <c r="H65" i="3"/>
  <c r="R194" i="3"/>
  <c r="L194" i="3"/>
  <c r="H194" i="3"/>
  <c r="R53" i="3"/>
  <c r="L53" i="3"/>
  <c r="H53" i="3"/>
  <c r="R23" i="3"/>
  <c r="L23" i="3"/>
  <c r="H23" i="3"/>
  <c r="R180" i="3"/>
  <c r="L180" i="3"/>
  <c r="H180" i="3"/>
  <c r="R33" i="3"/>
  <c r="L33" i="3"/>
  <c r="H33" i="3"/>
  <c r="R41" i="3"/>
  <c r="L41" i="3"/>
  <c r="H41" i="3"/>
  <c r="R114" i="3"/>
  <c r="L114" i="3"/>
  <c r="H114" i="3"/>
  <c r="R111" i="3"/>
  <c r="L111" i="3"/>
  <c r="H111" i="3"/>
  <c r="R172" i="3"/>
  <c r="L172" i="3"/>
  <c r="H172" i="3"/>
  <c r="R70" i="3"/>
  <c r="L70" i="3"/>
  <c r="H70" i="3"/>
  <c r="R58" i="3"/>
  <c r="L58" i="3"/>
  <c r="H58" i="3"/>
  <c r="R152" i="3"/>
  <c r="L152" i="3"/>
  <c r="H152" i="3"/>
  <c r="R176" i="3"/>
  <c r="L176" i="3"/>
  <c r="H176" i="3"/>
  <c r="R93" i="3"/>
  <c r="L93" i="3"/>
  <c r="H93" i="3"/>
  <c r="R73" i="3"/>
  <c r="L73" i="3"/>
  <c r="H73" i="3"/>
  <c r="R59" i="3"/>
  <c r="L59" i="3"/>
  <c r="H59" i="3"/>
  <c r="R165" i="3"/>
  <c r="L165" i="3"/>
  <c r="H165" i="3"/>
  <c r="R52" i="3"/>
  <c r="L52" i="3"/>
  <c r="H52" i="3"/>
  <c r="R186" i="3"/>
  <c r="L186" i="3"/>
  <c r="H186" i="3"/>
  <c r="R188" i="3"/>
  <c r="L188" i="3"/>
  <c r="H188" i="3"/>
  <c r="R69" i="3"/>
  <c r="L69" i="3"/>
  <c r="H69" i="3"/>
  <c r="R117" i="3"/>
  <c r="L117" i="3"/>
  <c r="H117" i="3"/>
  <c r="R115" i="3"/>
  <c r="L115" i="3"/>
  <c r="H115" i="3"/>
  <c r="R108" i="3"/>
  <c r="L108" i="3"/>
  <c r="H108" i="3"/>
  <c r="R92" i="3"/>
  <c r="L92" i="3"/>
  <c r="H92" i="3"/>
  <c r="R105" i="3"/>
  <c r="L105" i="3"/>
  <c r="H105" i="3"/>
  <c r="R123" i="3"/>
  <c r="L123" i="3"/>
  <c r="H123" i="3"/>
  <c r="S123" i="3" s="1"/>
  <c r="R119" i="3"/>
  <c r="L119" i="3"/>
  <c r="H119" i="3"/>
  <c r="R184" i="3"/>
  <c r="L184" i="3"/>
  <c r="H184" i="3"/>
  <c r="R125" i="3"/>
  <c r="L125" i="3"/>
  <c r="H125" i="3"/>
  <c r="R29" i="3"/>
  <c r="L29" i="3"/>
  <c r="H29" i="3"/>
  <c r="R34" i="3"/>
  <c r="L34" i="3"/>
  <c r="H34" i="3"/>
  <c r="R174" i="3"/>
  <c r="L174" i="3"/>
  <c r="H174" i="3"/>
  <c r="R47" i="3"/>
  <c r="L47" i="3"/>
  <c r="H47" i="3"/>
  <c r="R54" i="3"/>
  <c r="L54" i="3"/>
  <c r="H54" i="3"/>
  <c r="R193" i="3"/>
  <c r="L193" i="3"/>
  <c r="H193" i="3"/>
  <c r="R60" i="3"/>
  <c r="L60" i="3"/>
  <c r="H60" i="3"/>
  <c r="R103" i="3"/>
  <c r="L103" i="3"/>
  <c r="H103" i="3"/>
  <c r="R183" i="3"/>
  <c r="L183" i="3"/>
  <c r="H183" i="3"/>
  <c r="R112" i="3"/>
  <c r="L112" i="3"/>
  <c r="H112" i="3"/>
  <c r="R178" i="3"/>
  <c r="L178" i="3"/>
  <c r="H178" i="3"/>
  <c r="R32" i="3"/>
  <c r="L32" i="3"/>
  <c r="H32" i="3"/>
  <c r="R192" i="3"/>
  <c r="L192" i="3"/>
  <c r="H192" i="3"/>
  <c r="R156" i="3"/>
  <c r="L156" i="3"/>
  <c r="H156" i="3"/>
  <c r="R140" i="3"/>
  <c r="L140" i="3"/>
  <c r="H140" i="3"/>
  <c r="R51" i="3"/>
  <c r="L51" i="3"/>
  <c r="H51" i="3"/>
  <c r="R129" i="3"/>
  <c r="L129" i="3"/>
  <c r="H129" i="3"/>
  <c r="R161" i="3"/>
  <c r="L161" i="3"/>
  <c r="H161" i="3"/>
  <c r="R113" i="3"/>
  <c r="L113" i="3"/>
  <c r="H113" i="3"/>
  <c r="R107" i="3"/>
  <c r="L107" i="3"/>
  <c r="H107" i="3"/>
  <c r="R155" i="3"/>
  <c r="L155" i="3"/>
  <c r="H155" i="3"/>
  <c r="R173" i="3"/>
  <c r="L173" i="3"/>
  <c r="H173" i="3"/>
  <c r="R167" i="3"/>
  <c r="L167" i="3"/>
  <c r="H167" i="3"/>
  <c r="R182" i="3"/>
  <c r="L182" i="3"/>
  <c r="H182" i="3"/>
  <c r="R99" i="3"/>
  <c r="L99" i="3"/>
  <c r="H99" i="3"/>
  <c r="R157" i="3"/>
  <c r="L157" i="3"/>
  <c r="H157" i="3"/>
  <c r="R68" i="3"/>
  <c r="L68" i="3"/>
  <c r="H68" i="3"/>
  <c r="R35" i="3"/>
  <c r="L35" i="3"/>
  <c r="H35" i="3"/>
  <c r="R57" i="3"/>
  <c r="L57" i="3"/>
  <c r="H57" i="3"/>
  <c r="R89" i="3"/>
  <c r="L89" i="3"/>
  <c r="H89" i="3"/>
  <c r="R78" i="3"/>
  <c r="L78" i="3"/>
  <c r="H78" i="3"/>
  <c r="R42" i="3"/>
  <c r="L42" i="3"/>
  <c r="H42" i="3"/>
  <c r="R168" i="3"/>
  <c r="L168" i="3"/>
  <c r="H168" i="3"/>
  <c r="R63" i="3"/>
  <c r="L63" i="3"/>
  <c r="H63" i="3"/>
  <c r="R76" i="3"/>
  <c r="L76" i="3"/>
  <c r="H76" i="3"/>
  <c r="R24" i="3"/>
  <c r="L24" i="3"/>
  <c r="H24" i="3"/>
  <c r="R130" i="3"/>
  <c r="L130" i="3"/>
  <c r="H130" i="3"/>
  <c r="R56" i="3"/>
  <c r="L56" i="3"/>
  <c r="H56" i="3"/>
  <c r="R181" i="3"/>
  <c r="L181" i="3"/>
  <c r="H181" i="3"/>
  <c r="R189" i="3"/>
  <c r="L189" i="3"/>
  <c r="H189" i="3"/>
  <c r="R36" i="3"/>
  <c r="L36" i="3"/>
  <c r="H36" i="3"/>
  <c r="R67" i="3"/>
  <c r="L67" i="3"/>
  <c r="H67" i="3"/>
  <c r="R191" i="3"/>
  <c r="L191" i="3"/>
  <c r="H191" i="3"/>
  <c r="R104" i="3"/>
  <c r="L104" i="3"/>
  <c r="H104" i="3"/>
  <c r="R39" i="3"/>
  <c r="L39" i="3"/>
  <c r="H39" i="3"/>
  <c r="R64" i="3"/>
  <c r="L64" i="3"/>
  <c r="H64" i="3"/>
  <c r="R146" i="3"/>
  <c r="L146" i="3"/>
  <c r="H146" i="3"/>
  <c r="R61" i="3"/>
  <c r="L61" i="3"/>
  <c r="H61" i="3"/>
  <c r="R162" i="3"/>
  <c r="L162" i="3"/>
  <c r="H162" i="3"/>
  <c r="R74" i="3"/>
  <c r="L74" i="3"/>
  <c r="H74" i="3"/>
  <c r="R166" i="3"/>
  <c r="L166" i="3"/>
  <c r="H166" i="3"/>
  <c r="R142" i="3"/>
  <c r="L142" i="3"/>
  <c r="S142" i="3" s="1"/>
  <c r="H142" i="3"/>
  <c r="R153" i="3"/>
  <c r="L153" i="3"/>
  <c r="H153" i="3"/>
  <c r="R71" i="3"/>
  <c r="L71" i="3"/>
  <c r="H71" i="3"/>
  <c r="R100" i="3"/>
  <c r="L100" i="3"/>
  <c r="H100" i="3"/>
  <c r="R128" i="3"/>
  <c r="L128" i="3"/>
  <c r="H128" i="3"/>
  <c r="R122" i="3"/>
  <c r="L122" i="3"/>
  <c r="H122" i="3"/>
  <c r="R25" i="3"/>
  <c r="L25" i="3"/>
  <c r="H25" i="3"/>
  <c r="R137" i="3"/>
  <c r="L137" i="3"/>
  <c r="H137" i="3"/>
  <c r="R27" i="3"/>
  <c r="L27" i="3"/>
  <c r="H27" i="3"/>
  <c r="R91" i="3"/>
  <c r="L91" i="3"/>
  <c r="H91" i="3"/>
  <c r="R131" i="3"/>
  <c r="L131" i="3"/>
  <c r="H131" i="3"/>
  <c r="R133" i="3"/>
  <c r="L133" i="3"/>
  <c r="H133" i="3"/>
  <c r="R121" i="3"/>
  <c r="L121" i="3"/>
  <c r="H121" i="3"/>
  <c r="R195" i="3"/>
  <c r="L195" i="3"/>
  <c r="H195" i="3"/>
  <c r="R175" i="3"/>
  <c r="L175" i="3"/>
  <c r="H175" i="3"/>
  <c r="R98" i="3"/>
  <c r="L98" i="3"/>
  <c r="H98" i="3"/>
  <c r="R77" i="3"/>
  <c r="L77" i="3"/>
  <c r="H77" i="3"/>
  <c r="Q17" i="3"/>
  <c r="P17" i="3"/>
  <c r="N17" i="3"/>
  <c r="M17" i="3"/>
  <c r="K17" i="3"/>
  <c r="J17" i="3"/>
  <c r="I17" i="3"/>
  <c r="G17" i="3"/>
  <c r="F17" i="3"/>
  <c r="E17" i="3"/>
  <c r="S16" i="3"/>
  <c r="Q15" i="3"/>
  <c r="P15" i="3"/>
  <c r="N15" i="3"/>
  <c r="M15" i="3"/>
  <c r="K15" i="3"/>
  <c r="J15" i="3"/>
  <c r="I15" i="3"/>
  <c r="G15" i="3"/>
  <c r="F15" i="3"/>
  <c r="E15" i="3"/>
  <c r="Q14" i="3"/>
  <c r="P14" i="3"/>
  <c r="N14" i="3"/>
  <c r="M14" i="3"/>
  <c r="K14" i="3"/>
  <c r="J14" i="3"/>
  <c r="I14" i="3"/>
  <c r="G14" i="3"/>
  <c r="F14" i="3"/>
  <c r="E14" i="3"/>
  <c r="Q13" i="3"/>
  <c r="P13" i="3"/>
  <c r="N13" i="3"/>
  <c r="M13" i="3"/>
  <c r="K13" i="3"/>
  <c r="J13" i="3"/>
  <c r="I13" i="3"/>
  <c r="G13" i="3"/>
  <c r="F13" i="3"/>
  <c r="E13" i="3"/>
  <c r="S38" i="3" l="1"/>
  <c r="S191" i="3"/>
  <c r="U191" i="3" s="1"/>
  <c r="S77" i="3"/>
  <c r="U77" i="3" s="1"/>
  <c r="S194" i="3"/>
  <c r="U194" i="3" s="1"/>
  <c r="S98" i="3"/>
  <c r="U98" i="3" s="1"/>
  <c r="S137" i="3"/>
  <c r="U137" i="3" s="1"/>
  <c r="S166" i="3"/>
  <c r="U166" i="3" s="1"/>
  <c r="S104" i="3"/>
  <c r="U104" i="3" s="1"/>
  <c r="S56" i="3"/>
  <c r="S24" i="3"/>
  <c r="S89" i="3"/>
  <c r="S35" i="3"/>
  <c r="U35" i="3" s="1"/>
  <c r="S107" i="3"/>
  <c r="S156" i="3"/>
  <c r="S32" i="3"/>
  <c r="S174" i="3"/>
  <c r="U174" i="3" s="1"/>
  <c r="S92" i="3"/>
  <c r="U92" i="3" s="1"/>
  <c r="S85" i="3"/>
  <c r="S162" i="3"/>
  <c r="S48" i="3"/>
  <c r="U48" i="3" s="1"/>
  <c r="S55" i="3"/>
  <c r="U55" i="3" s="1"/>
  <c r="H15" i="3"/>
  <c r="S195" i="3"/>
  <c r="U195" i="3" s="1"/>
  <c r="S122" i="3"/>
  <c r="U122" i="3" s="1"/>
  <c r="S183" i="3"/>
  <c r="S58" i="3"/>
  <c r="S46" i="3"/>
  <c r="U46" i="3" s="1"/>
  <c r="S94" i="3"/>
  <c r="U94" i="3" s="1"/>
  <c r="S109" i="3"/>
  <c r="U109" i="3" s="1"/>
  <c r="L15" i="3"/>
  <c r="S146" i="3"/>
  <c r="U146" i="3" s="1"/>
  <c r="S36" i="3"/>
  <c r="U36" i="3" s="1"/>
  <c r="S168" i="3"/>
  <c r="U168" i="3" s="1"/>
  <c r="S99" i="3"/>
  <c r="S182" i="3"/>
  <c r="S129" i="3"/>
  <c r="S51" i="3"/>
  <c r="S47" i="3"/>
  <c r="S165" i="3"/>
  <c r="U165" i="3" s="1"/>
  <c r="S172" i="3"/>
  <c r="U172" i="3" s="1"/>
  <c r="S147" i="3"/>
  <c r="U147" i="3" s="1"/>
  <c r="S120" i="3"/>
  <c r="U120" i="3" s="1"/>
  <c r="S158" i="3"/>
  <c r="U158" i="3" s="1"/>
  <c r="S83" i="3"/>
  <c r="U83" i="3" s="1"/>
  <c r="S100" i="3"/>
  <c r="U100" i="3" s="1"/>
  <c r="S186" i="3"/>
  <c r="S44" i="3"/>
  <c r="U44" i="3" s="1"/>
  <c r="S102" i="3"/>
  <c r="U102" i="3" s="1"/>
  <c r="S150" i="3"/>
  <c r="U150" i="3" s="1"/>
  <c r="S27" i="3"/>
  <c r="S76" i="3"/>
  <c r="U76" i="3" s="1"/>
  <c r="S68" i="3"/>
  <c r="U68" i="3" s="1"/>
  <c r="S113" i="3"/>
  <c r="U113" i="3" s="1"/>
  <c r="S161" i="3"/>
  <c r="U161" i="3" s="1"/>
  <c r="S178" i="3"/>
  <c r="U178" i="3" s="1"/>
  <c r="S112" i="3"/>
  <c r="S23" i="3"/>
  <c r="S179" i="3"/>
  <c r="U179" i="3" s="1"/>
  <c r="S101" i="3"/>
  <c r="U101" i="3" s="1"/>
  <c r="S185" i="3"/>
  <c r="U185" i="3" s="1"/>
  <c r="S133" i="3"/>
  <c r="U133" i="3" s="1"/>
  <c r="S71" i="3"/>
  <c r="S64" i="3"/>
  <c r="U64" i="3" s="1"/>
  <c r="S189" i="3"/>
  <c r="S63" i="3"/>
  <c r="U63" i="3" s="1"/>
  <c r="S42" i="3"/>
  <c r="S157" i="3"/>
  <c r="U157" i="3" s="1"/>
  <c r="S60" i="3"/>
  <c r="U60" i="3" s="1"/>
  <c r="S29" i="3"/>
  <c r="U29" i="3" s="1"/>
  <c r="S125" i="3"/>
  <c r="S108" i="3"/>
  <c r="S69" i="3"/>
  <c r="U69" i="3" s="1"/>
  <c r="S73" i="3"/>
  <c r="S93" i="3"/>
  <c r="S111" i="3"/>
  <c r="U111" i="3" s="1"/>
  <c r="S33" i="3"/>
  <c r="U33" i="3" s="1"/>
  <c r="S22" i="3"/>
  <c r="S50" i="3"/>
  <c r="S118" i="3"/>
  <c r="S177" i="3"/>
  <c r="U177" i="3" s="1"/>
  <c r="S169" i="3"/>
  <c r="S160" i="3"/>
  <c r="S159" i="3"/>
  <c r="U159" i="3" s="1"/>
  <c r="S171" i="3"/>
  <c r="U171" i="3" s="1"/>
  <c r="S190" i="3"/>
  <c r="S96" i="3"/>
  <c r="S49" i="3"/>
  <c r="S116" i="3"/>
  <c r="U116" i="3" s="1"/>
  <c r="S154" i="3"/>
  <c r="S127" i="3"/>
  <c r="S87" i="3"/>
  <c r="U87" i="3" s="1"/>
  <c r="S148" i="3"/>
  <c r="U148" i="3" s="1"/>
  <c r="S82" i="3"/>
  <c r="S86" i="3"/>
  <c r="S164" i="3"/>
  <c r="U164" i="3" s="1"/>
  <c r="S131" i="3"/>
  <c r="U131" i="3" s="1"/>
  <c r="S128" i="3"/>
  <c r="U128" i="3" s="1"/>
  <c r="S74" i="3"/>
  <c r="U74" i="3" s="1"/>
  <c r="S61" i="3"/>
  <c r="U61" i="3" s="1"/>
  <c r="S67" i="3"/>
  <c r="S167" i="3"/>
  <c r="U167" i="3" s="1"/>
  <c r="S140" i="3"/>
  <c r="U140" i="3" s="1"/>
  <c r="S193" i="3"/>
  <c r="U193" i="3" s="1"/>
  <c r="S175" i="3"/>
  <c r="U175" i="3" s="1"/>
  <c r="S121" i="3"/>
  <c r="S25" i="3"/>
  <c r="S181" i="3"/>
  <c r="U181" i="3" s="1"/>
  <c r="S78" i="3"/>
  <c r="U78" i="3" s="1"/>
  <c r="S103" i="3"/>
  <c r="S34" i="3"/>
  <c r="U34" i="3" s="1"/>
  <c r="S184" i="3"/>
  <c r="U184" i="3" s="1"/>
  <c r="S115" i="3"/>
  <c r="U115" i="3" s="1"/>
  <c r="S117" i="3"/>
  <c r="S59" i="3"/>
  <c r="U59" i="3" s="1"/>
  <c r="S176" i="3"/>
  <c r="U176" i="3" s="1"/>
  <c r="S114" i="3"/>
  <c r="S41" i="3"/>
  <c r="S65" i="3"/>
  <c r="U65" i="3" s="1"/>
  <c r="S124" i="3"/>
  <c r="U124" i="3" s="1"/>
  <c r="S62" i="3"/>
  <c r="S40" i="3"/>
  <c r="S135" i="3"/>
  <c r="U135" i="3" s="1"/>
  <c r="S95" i="3"/>
  <c r="U95" i="3" s="1"/>
  <c r="S26" i="3"/>
  <c r="S30" i="3"/>
  <c r="S97" i="3"/>
  <c r="S110" i="3"/>
  <c r="U110" i="3" s="1"/>
  <c r="S136" i="3"/>
  <c r="U136" i="3" s="1"/>
  <c r="S187" i="3"/>
  <c r="S145" i="3"/>
  <c r="U145" i="3" s="1"/>
  <c r="S79" i="3"/>
  <c r="U79" i="3" s="1"/>
  <c r="S21" i="3"/>
  <c r="S37" i="3"/>
  <c r="S151" i="3"/>
  <c r="U151" i="3" s="1"/>
  <c r="S81" i="3"/>
  <c r="U81" i="3" s="1"/>
  <c r="S80" i="3"/>
  <c r="S45" i="3"/>
  <c r="U162" i="3"/>
  <c r="U56" i="3"/>
  <c r="U24" i="3"/>
  <c r="S173" i="3"/>
  <c r="R15" i="3"/>
  <c r="U103" i="3"/>
  <c r="U47" i="3"/>
  <c r="R13" i="3"/>
  <c r="H17" i="3"/>
  <c r="S153" i="3"/>
  <c r="S130" i="3"/>
  <c r="S155" i="3"/>
  <c r="S54" i="3"/>
  <c r="U123" i="3"/>
  <c r="U186" i="3"/>
  <c r="U58" i="3"/>
  <c r="U23" i="3"/>
  <c r="U38" i="3"/>
  <c r="U139" i="3"/>
  <c r="U141" i="3"/>
  <c r="U85" i="3"/>
  <c r="U71" i="3"/>
  <c r="U142" i="3"/>
  <c r="U182" i="3"/>
  <c r="U73" i="3"/>
  <c r="U27" i="3"/>
  <c r="U25" i="3"/>
  <c r="U42" i="3"/>
  <c r="U156" i="3"/>
  <c r="U32" i="3"/>
  <c r="U107" i="3"/>
  <c r="U22" i="3"/>
  <c r="U169" i="3"/>
  <c r="U190" i="3"/>
  <c r="U154" i="3"/>
  <c r="U82" i="3"/>
  <c r="L17" i="3"/>
  <c r="U121" i="3"/>
  <c r="U89" i="3"/>
  <c r="U99" i="3"/>
  <c r="U183" i="3"/>
  <c r="R17" i="3"/>
  <c r="S91" i="3"/>
  <c r="S39" i="3"/>
  <c r="H13" i="3"/>
  <c r="S57" i="3"/>
  <c r="S192" i="3"/>
  <c r="H14" i="3"/>
  <c r="S119" i="3"/>
  <c r="S188" i="3"/>
  <c r="S152" i="3"/>
  <c r="S180" i="3"/>
  <c r="S170" i="3"/>
  <c r="S106" i="3"/>
  <c r="S138" i="3"/>
  <c r="S43" i="3"/>
  <c r="S144" i="3"/>
  <c r="S72" i="3"/>
  <c r="S90" i="3"/>
  <c r="S126" i="3"/>
  <c r="S149" i="3"/>
  <c r="L13" i="3"/>
  <c r="R14" i="3"/>
  <c r="L14" i="3"/>
  <c r="U125" i="3"/>
  <c r="S105" i="3"/>
  <c r="U117" i="3"/>
  <c r="S52" i="3"/>
  <c r="U93" i="3"/>
  <c r="S70" i="3"/>
  <c r="U41" i="3"/>
  <c r="S53" i="3"/>
  <c r="U50" i="3"/>
  <c r="S31" i="3"/>
  <c r="U40" i="3"/>
  <c r="S75" i="3"/>
  <c r="U160" i="3"/>
  <c r="S134" i="3"/>
  <c r="U30" i="3"/>
  <c r="S143" i="3"/>
  <c r="U96" i="3"/>
  <c r="S28" i="3"/>
  <c r="U187" i="3"/>
  <c r="S132" i="3"/>
  <c r="U127" i="3"/>
  <c r="S66" i="3"/>
  <c r="U37" i="3"/>
  <c r="S163" i="3"/>
  <c r="U86" i="3"/>
  <c r="S84" i="3"/>
  <c r="S88" i="3"/>
  <c r="U129" i="3" l="1"/>
  <c r="U49" i="3"/>
  <c r="U118" i="3"/>
  <c r="U108" i="3"/>
  <c r="U112" i="3"/>
  <c r="U21" i="3"/>
  <c r="U189" i="3"/>
  <c r="U80" i="3"/>
  <c r="U51" i="3"/>
  <c r="U62" i="3"/>
  <c r="U26" i="3"/>
  <c r="U114" i="3"/>
  <c r="S13" i="3"/>
  <c r="U97" i="3"/>
  <c r="U67" i="3"/>
  <c r="U91" i="3"/>
  <c r="S14" i="3"/>
  <c r="U163" i="3"/>
  <c r="U132" i="3"/>
  <c r="U143" i="3"/>
  <c r="U75" i="3"/>
  <c r="U53" i="3"/>
  <c r="U52" i="3"/>
  <c r="U126" i="3"/>
  <c r="U72" i="3"/>
  <c r="U43" i="3"/>
  <c r="U106" i="3"/>
  <c r="U180" i="3"/>
  <c r="U188" i="3"/>
  <c r="U192" i="3"/>
  <c r="U54" i="3"/>
  <c r="U130" i="3"/>
  <c r="U88" i="3"/>
  <c r="U39" i="3"/>
  <c r="U173" i="3"/>
  <c r="U84" i="3"/>
  <c r="U66" i="3"/>
  <c r="U28" i="3"/>
  <c r="U134" i="3"/>
  <c r="U31" i="3"/>
  <c r="U70" i="3"/>
  <c r="U105" i="3"/>
  <c r="U149" i="3"/>
  <c r="U90" i="3"/>
  <c r="U144" i="3"/>
  <c r="U138" i="3"/>
  <c r="U170" i="3"/>
  <c r="U152" i="3"/>
  <c r="Y7" i="3" s="1"/>
  <c r="U119" i="3"/>
  <c r="U57" i="3"/>
  <c r="S17" i="3"/>
  <c r="S15" i="3"/>
  <c r="U155" i="3"/>
  <c r="U153" i="3"/>
  <c r="W6" i="3" l="1"/>
  <c r="W4" i="3"/>
  <c r="W8" i="3"/>
  <c r="X10" i="3"/>
  <c r="Y9" i="3"/>
  <c r="X9" i="3"/>
  <c r="X4" i="3"/>
  <c r="X8" i="3"/>
  <c r="X7" i="3"/>
  <c r="X6" i="3"/>
  <c r="W7" i="3"/>
  <c r="Y8" i="3"/>
  <c r="Y6" i="3"/>
  <c r="X5" i="3"/>
  <c r="W9" i="3"/>
  <c r="Y4" i="3"/>
  <c r="W5" i="3"/>
  <c r="Y5" i="3"/>
  <c r="W10" i="3"/>
  <c r="Y10" i="3"/>
  <c r="V9" i="3" l="1"/>
  <c r="V7" i="3"/>
  <c r="X11" i="3"/>
  <c r="X12" i="3" s="1"/>
  <c r="V6" i="3"/>
  <c r="V4" i="3"/>
  <c r="V5" i="3"/>
  <c r="V8" i="3"/>
  <c r="V10" i="3"/>
  <c r="Y11" i="3"/>
  <c r="Y12" i="3" s="1"/>
  <c r="W11" i="3"/>
  <c r="W12" i="3" s="1"/>
  <c r="V11" i="3" l="1"/>
</calcChain>
</file>

<file path=xl/sharedStrings.xml><?xml version="1.0" encoding="utf-8"?>
<sst xmlns="http://schemas.openxmlformats.org/spreadsheetml/2006/main" count="1098" uniqueCount="238">
  <si>
    <t>NIM</t>
  </si>
  <si>
    <t>Muhammad Gilang Ramadhan</t>
  </si>
  <si>
    <t>K1</t>
  </si>
  <si>
    <t>Mohammad Nugraha Eka Prawira</t>
  </si>
  <si>
    <t>Shafiq Irvansyah</t>
  </si>
  <si>
    <t>Ahmad Naufal Ramadan</t>
  </si>
  <si>
    <t>Irfan Sidiq Permana</t>
  </si>
  <si>
    <t>Muhammad Yusuf Rafi</t>
  </si>
  <si>
    <t>Dewantoro Triatmojo</t>
  </si>
  <si>
    <t>Denise Felicia Tiowanni</t>
  </si>
  <si>
    <t>Yusuf Ardian Sandi</t>
  </si>
  <si>
    <t>Wilson Yusda</t>
  </si>
  <si>
    <t>Filbert</t>
  </si>
  <si>
    <t>Debrina Veisha Rashika W</t>
  </si>
  <si>
    <t>Muhammad Al Thariq Fairuz</t>
  </si>
  <si>
    <t>Ignatius Jhon Hezkiel Chan</t>
  </si>
  <si>
    <t>Zaki Yudhistira Candra</t>
  </si>
  <si>
    <t>Bryan Cornelius Lauwrence</t>
  </si>
  <si>
    <t>Melati Anggraini</t>
  </si>
  <si>
    <t>Farhan Nafis Rayhan</t>
  </si>
  <si>
    <t>Edbert Eddyson Gunawan</t>
  </si>
  <si>
    <t>Ahmad Hasan Albana</t>
  </si>
  <si>
    <t>Daniel Mulia Putra Manurung</t>
  </si>
  <si>
    <t>Elbert Chailes</t>
  </si>
  <si>
    <t>Farel Winalda</t>
  </si>
  <si>
    <t>Vanson Kurnialim</t>
  </si>
  <si>
    <t>Kharris Khisunica</t>
  </si>
  <si>
    <t>Erdianti Wiga Putri Andini</t>
  </si>
  <si>
    <t>Benardo</t>
  </si>
  <si>
    <t>Moh Fairuz Alauddin Yahya</t>
  </si>
  <si>
    <t>Dzaky Satrio Nugroho</t>
  </si>
  <si>
    <t>Maximilian Sulistiyo</t>
  </si>
  <si>
    <t>Shazya Audrea Taufik</t>
  </si>
  <si>
    <t>Rafiki Prawhira Harianto</t>
  </si>
  <si>
    <t>Randy Verdian</t>
  </si>
  <si>
    <t>Nabila Shikoofa Muida</t>
  </si>
  <si>
    <t>Bagas Sambega Rosyada</t>
  </si>
  <si>
    <t>Juan Alfred Widjaya</t>
  </si>
  <si>
    <t>Marvel Pangondian</t>
  </si>
  <si>
    <t>Enrique Yanuar</t>
  </si>
  <si>
    <t>Emery Fathan Zwageri</t>
  </si>
  <si>
    <t>Albert</t>
  </si>
  <si>
    <t>Evelyn Yosiana</t>
  </si>
  <si>
    <t>Zahira Dina Amalia</t>
  </si>
  <si>
    <t>Shulha</t>
  </si>
  <si>
    <t>Abdul Rafi Radityo Hutomo</t>
  </si>
  <si>
    <t>Raden Francisco Trianto B.</t>
  </si>
  <si>
    <t>Matthew Vladimir Hutabarat</t>
  </si>
  <si>
    <t>Rayhan Fadhlan Azka</t>
  </si>
  <si>
    <t>Ellijah Darrellshane S.</t>
  </si>
  <si>
    <t>Julian Caleb Simandjuntak</t>
  </si>
  <si>
    <t>Abdullah Mubarak</t>
  </si>
  <si>
    <t>Steven Tjhia</t>
  </si>
  <si>
    <t>Fabian Radenta Bangun</t>
  </si>
  <si>
    <t>Rayendra Althaf Taraka Noor</t>
  </si>
  <si>
    <t>Azmi Mahmud Bazeid</t>
  </si>
  <si>
    <t>Ivan Hendrawan Tan</t>
  </si>
  <si>
    <t>William Glory Henderson</t>
  </si>
  <si>
    <t>Derwin Rustanly</t>
  </si>
  <si>
    <t>Mesach Harmasendro</t>
  </si>
  <si>
    <t>Indraswara Galih Jayanegara</t>
  </si>
  <si>
    <t>Habibi Galang Trianda</t>
  </si>
  <si>
    <t>Miftahul Jannah</t>
  </si>
  <si>
    <t>Muhammad Fiqri</t>
  </si>
  <si>
    <t>Muhammad Fuad Nugraha</t>
  </si>
  <si>
    <t>Tazkirah Amaliah</t>
  </si>
  <si>
    <t>Yudi Kurniawan</t>
  </si>
  <si>
    <t>Vincent Hasiholan</t>
  </si>
  <si>
    <t>K2</t>
  </si>
  <si>
    <t>Nelsen Putra</t>
  </si>
  <si>
    <t>Naufal Baldemar Ardanni</t>
  </si>
  <si>
    <t>Ariel Herfrison</t>
  </si>
  <si>
    <t>Eduardus Alvito Kristiadi</t>
  </si>
  <si>
    <t>Agil Fadillah Sabri</t>
  </si>
  <si>
    <t>Ahmad Farid Mudrika</t>
  </si>
  <si>
    <t>Maria Flora Renata S</t>
  </si>
  <si>
    <t>Thea Josephine Halim</t>
  </si>
  <si>
    <t>Raden Rafly Hanggaraksa B</t>
  </si>
  <si>
    <t>Zachary Samuel Tobing</t>
  </si>
  <si>
    <t>Ibrahim Ihsan Rasyid</t>
  </si>
  <si>
    <t>Aurelius Justin Philo Fanjaya</t>
  </si>
  <si>
    <t>Renaldy Arief Susanto</t>
  </si>
  <si>
    <t>Kristo Anugrah</t>
  </si>
  <si>
    <t>Rici Trisna Putra</t>
  </si>
  <si>
    <t>Panji Sri Kuncara Wisma</t>
  </si>
  <si>
    <t>Imam Hanif Mulyarahman</t>
  </si>
  <si>
    <t>Tazkia Nizami</t>
  </si>
  <si>
    <t>Bastian H Suryapratama</t>
  </si>
  <si>
    <t>Akbar Al Fattah</t>
  </si>
  <si>
    <t>Francesco Michael Kusuma</t>
  </si>
  <si>
    <t>Dhidit Abdi Aziz</t>
  </si>
  <si>
    <t>Amalia Putri</t>
  </si>
  <si>
    <t>M. Athaullah Daffa Kusuma M</t>
  </si>
  <si>
    <t>Raffael Boymian Siahaan</t>
  </si>
  <si>
    <t>Angelica Kierra Ninta Gurning</t>
  </si>
  <si>
    <t>Kayla Namira Mariadi</t>
  </si>
  <si>
    <t>Haikal Assyauqi</t>
  </si>
  <si>
    <t>Benjamin Sihombing</t>
  </si>
  <si>
    <t>Diero Arga Purnama</t>
  </si>
  <si>
    <t>Imanuel Sebastian Girsang</t>
  </si>
  <si>
    <t>Andhita Naura Hariyanto</t>
  </si>
  <si>
    <t>Salsabiila</t>
  </si>
  <si>
    <t>Devinzen</t>
  </si>
  <si>
    <t>Nyoman Ganadipa Narayana</t>
  </si>
  <si>
    <t>Adril Putra Merin</t>
  </si>
  <si>
    <t>Marzuli Suhada M.</t>
  </si>
  <si>
    <t>Ahmad Mudabbir Arif</t>
  </si>
  <si>
    <t>Muhammad Naufal Aulia</t>
  </si>
  <si>
    <t>Muhammad Syarafi Akmal</t>
  </si>
  <si>
    <t>Venantius Sean Ardi Nugroho</t>
  </si>
  <si>
    <t>Julian Chandra Sutadi</t>
  </si>
  <si>
    <t>Keanu Amadius Gonza Wrahatno</t>
  </si>
  <si>
    <t>Dhafin Fawwaz Ikramullah</t>
  </si>
  <si>
    <t>Muhammad Atpur Rafif</t>
  </si>
  <si>
    <t>Muhamad Rafli Rasyiidin</t>
  </si>
  <si>
    <t>Fedrianz Dharma</t>
  </si>
  <si>
    <t>Sa'ad Abdul Hakim</t>
  </si>
  <si>
    <t>Andhika Tantyo Anugrah</t>
  </si>
  <si>
    <t>Novelya Putri Ramadhani</t>
  </si>
  <si>
    <t>Suthasoma Mahardhika Munthe</t>
  </si>
  <si>
    <t>M. Hanief Fatkhan Nashrullah</t>
  </si>
  <si>
    <t>Hayya Zuhailii Kinasih</t>
  </si>
  <si>
    <t>Diana Tri Handayani</t>
  </si>
  <si>
    <t>Christopher Brian</t>
  </si>
  <si>
    <t>Muhammad Neo Cicero Koda</t>
  </si>
  <si>
    <t>Marvin Scifo Y. Hutahaean</t>
  </si>
  <si>
    <t>Dimas Bagoes Hendrianto</t>
  </si>
  <si>
    <t>Muhammad Dava Fathurrahman</t>
  </si>
  <si>
    <t>Naufal Adnan</t>
  </si>
  <si>
    <t>Berto Richardo Togatorop</t>
  </si>
  <si>
    <t>M. Rifki Virziadeili Harisman</t>
  </si>
  <si>
    <t>Karunia Syukur Baeha</t>
  </si>
  <si>
    <t>Lidya Rahmatul Fitri</t>
  </si>
  <si>
    <t>Rafii Ahmad Fahreza</t>
  </si>
  <si>
    <t>Jonathan Emmanuel Saragih</t>
  </si>
  <si>
    <t>K3</t>
  </si>
  <si>
    <t>Maulvi Ziadinda Maulana</t>
  </si>
  <si>
    <t>Jimly Nur Arif</t>
  </si>
  <si>
    <t>Aland Mulia Pratama</t>
  </si>
  <si>
    <t>Satriadhikara Panji Yudhistira</t>
  </si>
  <si>
    <t>Rizqika Mulia Pratama</t>
  </si>
  <si>
    <t>Maulana Muhamad Susetyo</t>
  </si>
  <si>
    <t>Mohammad Andhika Fadillah</t>
  </si>
  <si>
    <t>Hugo Sabam Augusto</t>
  </si>
  <si>
    <t>Justin Aditya Putra Prabakti</t>
  </si>
  <si>
    <t>Owen Tobias Sinurat</t>
  </si>
  <si>
    <t>Hafizh Hananta Akbari</t>
  </si>
  <si>
    <t>Yosef Rafael Joshua</t>
  </si>
  <si>
    <t>Shabrina Maharani</t>
  </si>
  <si>
    <t>Christian Justin Hendrawan</t>
  </si>
  <si>
    <t>Muhammad Zaki</t>
  </si>
  <si>
    <t>Ahmad Rafi Maliki</t>
  </si>
  <si>
    <t>Andi Marihot Sitorus</t>
  </si>
  <si>
    <t>Attara Majesta Ayub</t>
  </si>
  <si>
    <t>Yasmin Farisah Salma</t>
  </si>
  <si>
    <t>Ahmad Thoriq Saputra</t>
  </si>
  <si>
    <t>Farhan Raditya Aji</t>
  </si>
  <si>
    <t>Muhammad Fatihul Irhab</t>
  </si>
  <si>
    <t>Nicholas Reymond Sihite</t>
  </si>
  <si>
    <t>Farrel Natha Saskoro</t>
  </si>
  <si>
    <t>Muhammad Zaidan Sa'dun Robbani</t>
  </si>
  <si>
    <t>Ikhwan Al Hakim</t>
  </si>
  <si>
    <t>Auralea Alvinia Syaikha</t>
  </si>
  <si>
    <t>Muhammad Dzaki Arta</t>
  </si>
  <si>
    <t>Albert Ghazaly</t>
  </si>
  <si>
    <t>Samy Muhammad Haikal</t>
  </si>
  <si>
    <t>Muhammad Roihan</t>
  </si>
  <si>
    <t>Muhammad Fauzan Azhim</t>
  </si>
  <si>
    <t>Chelvadinda</t>
  </si>
  <si>
    <t>Axel Santadi Warih</t>
  </si>
  <si>
    <t>Jason Fernando</t>
  </si>
  <si>
    <t>Muhammad Davis Adhipramana</t>
  </si>
  <si>
    <t>Muhammad Rasheed Qais Tandjung</t>
  </si>
  <si>
    <t>Rafif Ardhinto Ichwantoro</t>
  </si>
  <si>
    <t>Rayhan Ridhar Rahman</t>
  </si>
  <si>
    <t>Mohammad Akmal Ramadan</t>
  </si>
  <si>
    <t>Pradipta Rafa Mahesa</t>
  </si>
  <si>
    <t>Atqiya Haydar Luqman</t>
  </si>
  <si>
    <t>Valentino Chryslie Triadi</t>
  </si>
  <si>
    <t>AB</t>
  </si>
  <si>
    <t>A</t>
  </si>
  <si>
    <t>B</t>
  </si>
  <si>
    <t>BC</t>
  </si>
  <si>
    <t>B/BC</t>
  </si>
  <si>
    <t xml:space="preserve">A </t>
  </si>
  <si>
    <t>ab</t>
  </si>
  <si>
    <t>E</t>
  </si>
  <si>
    <t>BC/B</t>
  </si>
  <si>
    <t>A/AB</t>
  </si>
  <si>
    <t>C</t>
  </si>
  <si>
    <t>B/AB</t>
  </si>
  <si>
    <t xml:space="preserve">B </t>
  </si>
  <si>
    <t>D</t>
  </si>
  <si>
    <t>IF2211 Strategi Algoritma</t>
  </si>
  <si>
    <t>Ringkasan</t>
  </si>
  <si>
    <t>Semester 2 Tahun Akademik 2023/2024</t>
  </si>
  <si>
    <t>Batas</t>
  </si>
  <si>
    <t>Indeks</t>
  </si>
  <si>
    <t>Jumlah</t>
  </si>
  <si>
    <t>Konversi</t>
  </si>
  <si>
    <t>2. Dr. Nur Ulfa Maulidevi (K2)</t>
  </si>
  <si>
    <t>Bobot penilaian: Nilai Akhir = 25% UTS + 32,5% UAS + 15% Rata-rata Tucil + 20% Rata-rata Tubes + 5% Makalah + 2,5% Kehadiran</t>
  </si>
  <si>
    <t>IPKelas</t>
  </si>
  <si>
    <t>Bobot</t>
  </si>
  <si>
    <t>Rata-rata</t>
  </si>
  <si>
    <t>NO</t>
  </si>
  <si>
    <t>NAMA</t>
  </si>
  <si>
    <t>Kelas</t>
  </si>
  <si>
    <t>TUCIL</t>
  </si>
  <si>
    <t>TUBES</t>
  </si>
  <si>
    <t>UTS</t>
  </si>
  <si>
    <t>UAS</t>
  </si>
  <si>
    <t>MAKALAH + Video</t>
  </si>
  <si>
    <t>KEHADIRAN</t>
  </si>
  <si>
    <t>NILAI AKHIR</t>
  </si>
  <si>
    <t>HARAPAN</t>
  </si>
  <si>
    <t>KENYATAAN</t>
  </si>
  <si>
    <t>Tucil1</t>
  </si>
  <si>
    <t>Tucil2</t>
  </si>
  <si>
    <t>Tucil3</t>
  </si>
  <si>
    <t>Rata-rata Tucil</t>
  </si>
  <si>
    <t>Tubes1</t>
  </si>
  <si>
    <t>Tubes2</t>
  </si>
  <si>
    <t>Tubes3</t>
  </si>
  <si>
    <t>Rata-rata Tubes</t>
  </si>
  <si>
    <t>Nilai</t>
  </si>
  <si>
    <t xml:space="preserve">Kehadiran </t>
  </si>
  <si>
    <t>A+5</t>
  </si>
  <si>
    <t>A + 5</t>
  </si>
  <si>
    <t>AB + 5</t>
  </si>
  <si>
    <t xml:space="preserve">AB </t>
  </si>
  <si>
    <t>B + 5</t>
  </si>
  <si>
    <t>T</t>
  </si>
  <si>
    <t>Dosen:1. Dr. Rinaldi Munir (K1)</t>
  </si>
  <si>
    <t xml:space="preserve">3. Ir. Rila Mandala, M.Eng., Ph.D. / Monterico </t>
  </si>
  <si>
    <t>Adrian, S.T, M.T (K3)</t>
  </si>
  <si>
    <t xml:space="preserve">Tim asisten dari IF 2021:  Bintang Dwi Marthen, Alex Sander, Michael Leon Putra Widhi, Haziq Abiyyu Mahdy, Mohammad Rifqi Farhansyah, </t>
  </si>
  <si>
    <t xml:space="preserve">            Bernardus Wilson, Sulthan Dzaky Alfaro, Nigel Sahl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</si>
</sst>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0" xfId="0" applyFont="1"/>
    <xf numFmtId="2" fontId="4" fillId="0" borderId="0" xfId="0" applyNumberFormat="1" applyFont="1"/>
    <xf numFmtId="0" fontId="5" fillId="0" borderId="0" xfId="0" applyFont="1"/>
    <xf numFmtId="0" fontId="4" fillId="0" borderId="5" xfId="0" applyFont="1" applyBorder="1"/>
    <xf numFmtId="2" fontId="4" fillId="0" borderId="6" xfId="0" applyNumberFormat="1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2" fontId="2" fillId="0" borderId="0" xfId="0" applyNumberFormat="1" applyFont="1" applyAlignment="1">
      <alignment horizontal="right"/>
    </xf>
    <xf numFmtId="2" fontId="4" fillId="2" borderId="0" xfId="0" applyNumberFormat="1" applyFont="1" applyFill="1"/>
    <xf numFmtId="164" fontId="2" fillId="3" borderId="0" xfId="0" applyNumberFormat="1" applyFont="1" applyFill="1" applyAlignment="1">
      <alignment horizontal="right"/>
    </xf>
    <xf numFmtId="164" fontId="4" fillId="2" borderId="0" xfId="0" applyNumberFormat="1" applyFont="1" applyFill="1"/>
    <xf numFmtId="0" fontId="4" fillId="2" borderId="0" xfId="0" applyFont="1" applyFill="1"/>
    <xf numFmtId="2" fontId="2" fillId="2" borderId="0" xfId="0" applyNumberFormat="1" applyFont="1" applyFill="1" applyAlignment="1">
      <alignment horizontal="right"/>
    </xf>
    <xf numFmtId="0" fontId="4" fillId="2" borderId="5" xfId="0" applyFont="1" applyFill="1" applyBorder="1"/>
    <xf numFmtId="2" fontId="4" fillId="2" borderId="5" xfId="0" applyNumberFormat="1" applyFont="1" applyFill="1" applyBorder="1"/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1" fillId="0" borderId="1" xfId="0" applyFont="1" applyBorder="1"/>
    <xf numFmtId="0" fontId="4" fillId="2" borderId="1" xfId="0" applyFont="1" applyFill="1" applyBorder="1" applyAlignment="1">
      <alignment horizontal="right"/>
    </xf>
    <xf numFmtId="0" fontId="4" fillId="2" borderId="1" xfId="0" applyFont="1" applyFill="1" applyBorder="1"/>
    <xf numFmtId="0" fontId="1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" fontId="7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0" fontId="7" fillId="2" borderId="3" xfId="0" applyFont="1" applyFill="1" applyBorder="1" applyAlignment="1">
      <alignment horizontal="right"/>
    </xf>
    <xf numFmtId="4" fontId="4" fillId="2" borderId="1" xfId="0" applyNumberFormat="1" applyFont="1" applyFill="1" applyBorder="1" applyAlignment="1">
      <alignment horizontal="right"/>
    </xf>
    <xf numFmtId="0" fontId="4" fillId="0" borderId="1" xfId="0" applyFont="1" applyBorder="1"/>
    <xf numFmtId="0" fontId="2" fillId="2" borderId="1" xfId="0" applyFont="1" applyFill="1" applyBorder="1" applyAlignment="1">
      <alignment horizontal="right"/>
    </xf>
    <xf numFmtId="2" fontId="4" fillId="4" borderId="4" xfId="0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4" fontId="4" fillId="0" borderId="0" xfId="0" applyNumberFormat="1" applyFont="1"/>
    <xf numFmtId="4" fontId="1" fillId="0" borderId="0" xfId="0" applyNumberFormat="1" applyFont="1"/>
    <xf numFmtId="2" fontId="1" fillId="0" borderId="0" xfId="0" applyNumberFormat="1" applyFont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7" fillId="0" borderId="4" xfId="0" applyFont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right"/>
    </xf>
    <xf numFmtId="0" fontId="1" fillId="0" borderId="4" xfId="0" applyFont="1" applyBorder="1"/>
    <xf numFmtId="0" fontId="6" fillId="0" borderId="1" xfId="0" applyFont="1" applyBorder="1"/>
    <xf numFmtId="0" fontId="4" fillId="2" borderId="4" xfId="0" applyFont="1" applyFill="1" applyBorder="1"/>
    <xf numFmtId="0" fontId="4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4" fillId="5" borderId="4" xfId="0" applyNumberFormat="1" applyFont="1" applyFill="1" applyBorder="1" applyAlignment="1">
      <alignment horizontal="right"/>
    </xf>
    <xf numFmtId="165" fontId="4" fillId="6" borderId="4" xfId="0" applyNumberFormat="1" applyFont="1" applyFill="1" applyBorder="1" applyAlignment="1">
      <alignment horizontal="right"/>
    </xf>
    <xf numFmtId="2" fontId="4" fillId="6" borderId="4" xfId="0" applyNumberFormat="1" applyFont="1" applyFill="1" applyBorder="1" applyAlignment="1">
      <alignment horizontal="right"/>
    </xf>
    <xf numFmtId="0" fontId="3" fillId="0" borderId="0" xfId="0" applyFont="1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7" xfId="0" applyFont="1" applyBorder="1" applyAlignment="1">
      <alignment horizontal="center"/>
    </xf>
    <xf numFmtId="0" fontId="6" fillId="0" borderId="3" xfId="0" applyFont="1" applyBorder="1"/>
    <xf numFmtId="0" fontId="4" fillId="2" borderId="5" xfId="0" applyFont="1" applyFill="1" applyBorder="1" applyAlignment="1">
      <alignment horizontal="center"/>
    </xf>
    <xf numFmtId="0" fontId="6" fillId="0" borderId="4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6" fillId="0" borderId="5" xfId="0" applyFont="1" applyBorder="1"/>
    <xf numFmtId="0" fontId="4" fillId="2" borderId="6" xfId="0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A1001"/>
  <sheetViews>
    <sheetView tabSelected="1" topLeftCell="E20" workbookViewId="0">
      <selection activeCell="R29" sqref="R29"/>
    </sheetView>
  </sheetViews>
  <sheetFormatPr defaultColWidth="12.5703125" defaultRowHeight="15.75" customHeight="1" x14ac:dyDescent="0.2"/>
  <cols>
    <col min="1" max="1" width="4.85546875" customWidth="1"/>
    <col min="2" max="2" width="10.140625" customWidth="1"/>
    <col min="3" max="3" width="30.28515625" customWidth="1"/>
    <col min="4" max="4" width="8.28515625" customWidth="1"/>
    <col min="5" max="5" width="8" customWidth="1"/>
    <col min="6" max="6" width="7.7109375" customWidth="1"/>
    <col min="7" max="7" width="8.7109375" customWidth="1"/>
    <col min="8" max="8" width="12.42578125" customWidth="1"/>
    <col min="9" max="10" width="7.85546875" customWidth="1"/>
    <col min="11" max="11" width="7.7109375" customWidth="1"/>
    <col min="12" max="12" width="13.85546875" customWidth="1"/>
    <col min="13" max="13" width="7.28515625" customWidth="1"/>
    <col min="14" max="14" width="6.85546875" customWidth="1"/>
    <col min="15" max="15" width="9.42578125" customWidth="1"/>
    <col min="16" max="16" width="7.42578125" customWidth="1"/>
    <col min="17" max="17" width="9.28515625" customWidth="1"/>
    <col min="18" max="18" width="8" customWidth="1"/>
    <col min="19" max="19" width="12" customWidth="1"/>
    <col min="20" max="20" width="10.7109375" customWidth="1"/>
    <col min="21" max="21" width="11.7109375" customWidth="1"/>
    <col min="22" max="22" width="31.140625" customWidth="1"/>
    <col min="23" max="23" width="10" customWidth="1"/>
    <col min="24" max="24" width="6.42578125" customWidth="1"/>
    <col min="25" max="25" width="6.5703125" customWidth="1"/>
    <col min="26" max="26" width="10" customWidth="1"/>
  </cols>
  <sheetData>
    <row r="1" spans="1:27" ht="15.75" customHeight="1" x14ac:dyDescent="0.25">
      <c r="A1" s="68" t="s">
        <v>193</v>
      </c>
      <c r="B1" s="69"/>
      <c r="C1" s="6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  <c r="T1" s="10" t="s">
        <v>194</v>
      </c>
      <c r="U1" s="8"/>
      <c r="V1" s="8"/>
      <c r="W1" s="8"/>
      <c r="X1" s="8"/>
      <c r="Y1" s="8"/>
      <c r="Z1" s="8"/>
      <c r="AA1" s="8"/>
    </row>
    <row r="2" spans="1:27" ht="15.75" customHeight="1" x14ac:dyDescent="0.2">
      <c r="A2" s="70" t="s">
        <v>195</v>
      </c>
      <c r="B2" s="69"/>
      <c r="C2" s="6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11"/>
      <c r="U2" s="11"/>
      <c r="V2" s="11"/>
      <c r="W2" s="11"/>
      <c r="X2" s="11"/>
      <c r="Y2" s="11"/>
      <c r="Z2" s="11"/>
      <c r="AA2" s="8"/>
    </row>
    <row r="3" spans="1:27" ht="15.75" customHeight="1" x14ac:dyDescent="0.2">
      <c r="A3" s="70" t="s">
        <v>233</v>
      </c>
      <c r="B3" s="69"/>
      <c r="C3" s="6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12"/>
      <c r="T3" s="13" t="s">
        <v>196</v>
      </c>
      <c r="U3" s="13" t="s">
        <v>197</v>
      </c>
      <c r="V3" s="14" t="s">
        <v>198</v>
      </c>
      <c r="W3" s="13" t="s">
        <v>2</v>
      </c>
      <c r="X3" s="13" t="s">
        <v>68</v>
      </c>
      <c r="Y3" s="13" t="s">
        <v>135</v>
      </c>
      <c r="Z3" s="13" t="s">
        <v>199</v>
      </c>
      <c r="AA3" s="8"/>
    </row>
    <row r="4" spans="1:27" ht="15.75" customHeight="1" x14ac:dyDescent="0.2">
      <c r="A4" s="8"/>
      <c r="B4" s="71" t="s">
        <v>200</v>
      </c>
      <c r="C4" s="6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12"/>
      <c r="T4" s="15">
        <v>0</v>
      </c>
      <c r="U4" s="14" t="s">
        <v>186</v>
      </c>
      <c r="V4" s="15">
        <f t="shared" ref="V4:V10" si="0">SUM(W4:Y4)</f>
        <v>5</v>
      </c>
      <c r="W4" s="15">
        <f t="shared" ref="W4:Y10" si="1">COUNTIFS($D$22:$D$196,W$3,$U$22:$U$196,$U4)</f>
        <v>2</v>
      </c>
      <c r="X4" s="15">
        <f t="shared" si="1"/>
        <v>2</v>
      </c>
      <c r="Y4" s="15">
        <f t="shared" si="1"/>
        <v>1</v>
      </c>
      <c r="Z4" s="15">
        <v>0</v>
      </c>
      <c r="AA4" s="8"/>
    </row>
    <row r="5" spans="1:27" ht="15.75" customHeight="1" x14ac:dyDescent="0.2">
      <c r="A5" s="8"/>
      <c r="B5" s="70" t="s">
        <v>234</v>
      </c>
      <c r="C5" s="69"/>
      <c r="D5" s="8" t="s">
        <v>235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12"/>
      <c r="T5" s="15">
        <v>45.82</v>
      </c>
      <c r="U5" s="14" t="s">
        <v>192</v>
      </c>
      <c r="V5" s="15">
        <f t="shared" si="0"/>
        <v>7</v>
      </c>
      <c r="W5" s="15">
        <f t="shared" si="1"/>
        <v>4</v>
      </c>
      <c r="X5" s="15">
        <f t="shared" si="1"/>
        <v>3</v>
      </c>
      <c r="Y5" s="15">
        <f t="shared" si="1"/>
        <v>0</v>
      </c>
      <c r="Z5" s="15">
        <v>1</v>
      </c>
      <c r="AA5" s="8"/>
    </row>
    <row r="6" spans="1:27" ht="15.75" customHeight="1" x14ac:dyDescent="0.2">
      <c r="A6" s="70" t="s">
        <v>236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8"/>
      <c r="N6" s="8"/>
      <c r="O6" s="8"/>
      <c r="P6" s="8"/>
      <c r="Q6" s="8"/>
      <c r="R6" s="8"/>
      <c r="S6" s="12"/>
      <c r="T6" s="15">
        <v>52.42</v>
      </c>
      <c r="U6" s="14" t="s">
        <v>189</v>
      </c>
      <c r="V6" s="15">
        <f t="shared" si="0"/>
        <v>5</v>
      </c>
      <c r="W6" s="15">
        <f t="shared" si="1"/>
        <v>0</v>
      </c>
      <c r="X6" s="15">
        <f t="shared" si="1"/>
        <v>3</v>
      </c>
      <c r="Y6" s="15">
        <f t="shared" si="1"/>
        <v>2</v>
      </c>
      <c r="Z6" s="15">
        <v>2</v>
      </c>
      <c r="AA6" s="8"/>
    </row>
    <row r="7" spans="1:27" ht="12.75" x14ac:dyDescent="0.2">
      <c r="A7" s="8"/>
      <c r="B7" s="8"/>
      <c r="C7" s="8" t="s">
        <v>237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12"/>
      <c r="T7" s="15">
        <v>64.86</v>
      </c>
      <c r="U7" s="14" t="s">
        <v>182</v>
      </c>
      <c r="V7" s="15">
        <f t="shared" si="0"/>
        <v>12</v>
      </c>
      <c r="W7" s="15">
        <f t="shared" si="1"/>
        <v>3</v>
      </c>
      <c r="X7" s="15">
        <f t="shared" si="1"/>
        <v>7</v>
      </c>
      <c r="Y7" s="15">
        <f t="shared" si="1"/>
        <v>2</v>
      </c>
      <c r="Z7" s="15">
        <v>2.5</v>
      </c>
      <c r="AA7" s="8"/>
    </row>
    <row r="8" spans="1:27" ht="12.75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12"/>
      <c r="T8" s="15">
        <v>71.47</v>
      </c>
      <c r="U8" s="14" t="s">
        <v>181</v>
      </c>
      <c r="V8" s="15">
        <f t="shared" si="0"/>
        <v>20</v>
      </c>
      <c r="W8" s="15">
        <f t="shared" si="1"/>
        <v>7</v>
      </c>
      <c r="X8" s="15">
        <f t="shared" si="1"/>
        <v>10</v>
      </c>
      <c r="Y8" s="15">
        <f t="shared" si="1"/>
        <v>3</v>
      </c>
      <c r="Z8" s="15">
        <v>3</v>
      </c>
      <c r="AA8" s="8"/>
    </row>
    <row r="9" spans="1:27" ht="12.75" x14ac:dyDescent="0.2">
      <c r="A9" s="70" t="s">
        <v>201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8"/>
      <c r="O9" s="8"/>
      <c r="P9" s="8"/>
      <c r="Q9" s="8"/>
      <c r="R9" s="8"/>
      <c r="S9" s="12"/>
      <c r="T9" s="15">
        <v>75.930000000000007</v>
      </c>
      <c r="U9" s="14" t="s">
        <v>179</v>
      </c>
      <c r="V9" s="15">
        <f t="shared" si="0"/>
        <v>39</v>
      </c>
      <c r="W9" s="15">
        <f t="shared" si="1"/>
        <v>17</v>
      </c>
      <c r="X9" s="15">
        <f t="shared" si="1"/>
        <v>11</v>
      </c>
      <c r="Y9" s="15">
        <f t="shared" si="1"/>
        <v>11</v>
      </c>
      <c r="Z9" s="15">
        <v>3.5</v>
      </c>
      <c r="AA9" s="8"/>
    </row>
    <row r="10" spans="1:27" ht="12.75" x14ac:dyDescent="0.2">
      <c r="A10" s="70"/>
      <c r="B10" s="69"/>
      <c r="C10" s="6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12"/>
      <c r="T10" s="16">
        <v>81.260000000000005</v>
      </c>
      <c r="U10" s="14" t="s">
        <v>180</v>
      </c>
      <c r="V10" s="15">
        <f t="shared" si="0"/>
        <v>85</v>
      </c>
      <c r="W10" s="15">
        <f t="shared" si="1"/>
        <v>30</v>
      </c>
      <c r="X10" s="15">
        <f t="shared" si="1"/>
        <v>30</v>
      </c>
      <c r="Y10" s="15">
        <f t="shared" si="1"/>
        <v>25</v>
      </c>
      <c r="Z10" s="15">
        <v>4</v>
      </c>
      <c r="AA10" s="8"/>
    </row>
    <row r="11" spans="1:27" ht="12.75" x14ac:dyDescent="0.2">
      <c r="A11" s="70"/>
      <c r="B11" s="69"/>
      <c r="C11" s="6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12"/>
      <c r="T11" s="14"/>
      <c r="U11" s="14" t="s">
        <v>198</v>
      </c>
      <c r="V11" s="15">
        <f t="shared" ref="V11:Y11" si="2">SUM(V4:V10)</f>
        <v>173</v>
      </c>
      <c r="W11" s="15">
        <f t="shared" si="2"/>
        <v>63</v>
      </c>
      <c r="X11" s="15">
        <f t="shared" si="2"/>
        <v>66</v>
      </c>
      <c r="Y11" s="15">
        <f t="shared" si="2"/>
        <v>44</v>
      </c>
      <c r="Z11" s="14"/>
      <c r="AA11" s="8"/>
    </row>
    <row r="12" spans="1:27" ht="12.75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/>
      <c r="T12" s="8"/>
      <c r="U12" s="17" t="s">
        <v>202</v>
      </c>
      <c r="V12" s="17"/>
      <c r="W12" s="18">
        <f t="shared" ref="W12:Y12" si="3">SUMPRODUCT($Z$4:$Z$10,W4:W10)/W11</f>
        <v>3.3650793650793651</v>
      </c>
      <c r="X12" s="18">
        <f t="shared" si="3"/>
        <v>3.2575757575757578</v>
      </c>
      <c r="Y12" s="18">
        <f t="shared" si="3"/>
        <v>3.5568181818181817</v>
      </c>
      <c r="Z12" s="8"/>
      <c r="AA12" s="8"/>
    </row>
    <row r="13" spans="1:27" ht="15.75" customHeight="1" x14ac:dyDescent="0.25">
      <c r="A13" s="70"/>
      <c r="B13" s="69"/>
      <c r="C13" s="69"/>
      <c r="D13" s="8" t="s">
        <v>2</v>
      </c>
      <c r="E13" s="19">
        <f t="shared" ref="E13:N13" si="4">AVERAGEIF($D$22:$D$196,$D13,E$22:E$196)</f>
        <v>87.145729167187497</v>
      </c>
      <c r="F13" s="19">
        <f t="shared" si="4"/>
        <v>99.843750000000014</v>
      </c>
      <c r="G13" s="19">
        <f t="shared" si="4"/>
        <v>94.899479125000013</v>
      </c>
      <c r="H13" s="19">
        <f t="shared" si="4"/>
        <v>93.962986097395856</v>
      </c>
      <c r="I13" s="19">
        <f t="shared" si="4"/>
        <v>101.890625</v>
      </c>
      <c r="J13" s="19">
        <f t="shared" si="4"/>
        <v>99.608593749999997</v>
      </c>
      <c r="K13" s="19">
        <f t="shared" si="4"/>
        <v>98.189453125</v>
      </c>
      <c r="L13" s="19">
        <f t="shared" si="4"/>
        <v>99.896223958333366</v>
      </c>
      <c r="M13" s="19">
        <f t="shared" si="4"/>
        <v>47.5703125</v>
      </c>
      <c r="N13" s="19">
        <f t="shared" si="4"/>
        <v>76.2578125</v>
      </c>
      <c r="O13" s="19"/>
      <c r="P13" s="19">
        <f t="shared" ref="P13:S13" si="5">AVERAGEIF($D$22:$D$196,$D13,P$22:P$196)</f>
        <v>85.245901639344268</v>
      </c>
      <c r="Q13" s="19">
        <f t="shared" si="5"/>
        <v>22.5625</v>
      </c>
      <c r="R13" s="19">
        <f t="shared" si="5"/>
        <v>90.25</v>
      </c>
      <c r="S13" s="19">
        <f t="shared" si="5"/>
        <v>77.068809893776063</v>
      </c>
      <c r="T13" s="8"/>
      <c r="U13" s="8"/>
      <c r="V13" s="8"/>
      <c r="W13" s="8"/>
      <c r="X13" s="8"/>
      <c r="Y13" s="8"/>
      <c r="Z13" s="8"/>
      <c r="AA13" s="8"/>
    </row>
    <row r="14" spans="1:27" ht="15.75" customHeight="1" x14ac:dyDescent="0.25">
      <c r="A14" s="70"/>
      <c r="B14" s="69"/>
      <c r="C14" s="8"/>
      <c r="D14" s="8" t="s">
        <v>68</v>
      </c>
      <c r="E14" s="19">
        <f t="shared" ref="E14:N14" si="6">AVERAGEIF($D$22:$D$196,$D14,E$22:E$196)</f>
        <v>81.711565656060628</v>
      </c>
      <c r="F14" s="19">
        <f t="shared" si="6"/>
        <v>98.771666666666718</v>
      </c>
      <c r="G14" s="19">
        <f t="shared" si="6"/>
        <v>93.877777737878773</v>
      </c>
      <c r="H14" s="19">
        <f t="shared" si="6"/>
        <v>91.453670020201997</v>
      </c>
      <c r="I14" s="19">
        <f t="shared" si="6"/>
        <v>99.454545454545453</v>
      </c>
      <c r="J14" s="19">
        <f t="shared" si="6"/>
        <v>95.184280303030306</v>
      </c>
      <c r="K14" s="19">
        <f t="shared" si="6"/>
        <v>95.078787878787892</v>
      </c>
      <c r="L14" s="19">
        <f t="shared" si="6"/>
        <v>96.572537878787884</v>
      </c>
      <c r="M14" s="19">
        <f t="shared" si="6"/>
        <v>52.378787878787875</v>
      </c>
      <c r="N14" s="19">
        <f t="shared" si="6"/>
        <v>75.257575757575751</v>
      </c>
      <c r="O14" s="19"/>
      <c r="P14" s="19">
        <f t="shared" ref="P14:S14" si="7">AVERAGEIF($D$22:$D$196,$D14,P$22:P$196)</f>
        <v>84.920634920634924</v>
      </c>
      <c r="Q14" s="19">
        <f t="shared" si="7"/>
        <v>23.181818181818183</v>
      </c>
      <c r="R14" s="19">
        <f t="shared" si="7"/>
        <v>92.727272727272734</v>
      </c>
      <c r="S14" s="19">
        <f t="shared" si="7"/>
        <v>76.957179290909096</v>
      </c>
      <c r="T14" s="8"/>
      <c r="U14" s="8"/>
      <c r="V14" s="8"/>
      <c r="W14" s="8"/>
      <c r="X14" s="8"/>
      <c r="Y14" s="8"/>
      <c r="Z14" s="8"/>
      <c r="AA14" s="8"/>
    </row>
    <row r="15" spans="1:27" ht="15.75" customHeight="1" x14ac:dyDescent="0.25">
      <c r="A15" s="70"/>
      <c r="B15" s="69"/>
      <c r="C15" s="69"/>
      <c r="D15" s="8" t="s">
        <v>135</v>
      </c>
      <c r="E15" s="19">
        <f t="shared" ref="E15:N15" si="8">AVERAGEIF($D$22:$D$196,$D15,E$22:E$196)</f>
        <v>73.719318181818196</v>
      </c>
      <c r="F15" s="19">
        <f t="shared" si="8"/>
        <v>96.444772727272721</v>
      </c>
      <c r="G15" s="19">
        <f t="shared" si="8"/>
        <v>90.156818161363631</v>
      </c>
      <c r="H15" s="19">
        <f t="shared" si="8"/>
        <v>86.773636356818159</v>
      </c>
      <c r="I15" s="19">
        <f t="shared" si="8"/>
        <v>100.74090909090908</v>
      </c>
      <c r="J15" s="19">
        <f t="shared" si="8"/>
        <v>95.034090909090907</v>
      </c>
      <c r="K15" s="19">
        <f t="shared" si="8"/>
        <v>90.701136363636365</v>
      </c>
      <c r="L15" s="19">
        <f t="shared" si="8"/>
        <v>95.492045454545448</v>
      </c>
      <c r="M15" s="19">
        <f t="shared" si="8"/>
        <v>70.772727272727266</v>
      </c>
      <c r="N15" s="19">
        <f t="shared" si="8"/>
        <v>74.727272727272734</v>
      </c>
      <c r="O15" s="19"/>
      <c r="P15" s="19">
        <f t="shared" ref="P15:S15" si="9">AVERAGEIF($D$22:$D$196,$D15,P$22:P$196)</f>
        <v>85.348837209302332</v>
      </c>
      <c r="Q15" s="19">
        <f t="shared" si="9"/>
        <v>24.40909090909091</v>
      </c>
      <c r="R15" s="19">
        <f t="shared" si="9"/>
        <v>93.881118881118894</v>
      </c>
      <c r="S15" s="19">
        <f t="shared" si="9"/>
        <v>80.611482516459787</v>
      </c>
      <c r="T15" s="8"/>
      <c r="U15" s="8"/>
      <c r="V15" s="8"/>
      <c r="W15" s="8"/>
      <c r="X15" s="8"/>
      <c r="Y15" s="8"/>
      <c r="Z15" s="8"/>
      <c r="AA15" s="8"/>
    </row>
    <row r="16" spans="1:27" ht="15.75" customHeight="1" x14ac:dyDescent="0.25">
      <c r="A16" s="70"/>
      <c r="B16" s="69"/>
      <c r="C16" s="69"/>
      <c r="D16" s="8" t="s">
        <v>203</v>
      </c>
      <c r="E16" s="20"/>
      <c r="F16" s="20"/>
      <c r="G16" s="20"/>
      <c r="H16" s="21">
        <v>0.15</v>
      </c>
      <c r="I16" s="22"/>
      <c r="J16" s="22"/>
      <c r="K16" s="22"/>
      <c r="L16" s="21">
        <v>0.2</v>
      </c>
      <c r="M16" s="21">
        <v>0.25</v>
      </c>
      <c r="N16" s="21">
        <v>0.32500000000000001</v>
      </c>
      <c r="O16" s="22"/>
      <c r="P16" s="21">
        <v>0.05</v>
      </c>
      <c r="Q16" s="22"/>
      <c r="R16" s="21">
        <v>2.5000000000000001E-2</v>
      </c>
      <c r="S16" s="18">
        <f>SUM(H16:R16)</f>
        <v>1</v>
      </c>
      <c r="T16" s="23"/>
      <c r="U16" s="8"/>
      <c r="V16" s="8"/>
      <c r="W16" s="8"/>
      <c r="X16" s="8"/>
      <c r="Y16" s="8"/>
      <c r="Z16" s="8"/>
      <c r="AA16" s="8"/>
    </row>
    <row r="17" spans="1:27" ht="15.75" customHeight="1" x14ac:dyDescent="0.25">
      <c r="A17" s="8"/>
      <c r="B17" s="8"/>
      <c r="C17" s="8"/>
      <c r="D17" s="8" t="s">
        <v>204</v>
      </c>
      <c r="E17" s="24">
        <f t="shared" ref="E17:N17" si="10">AVERAGE(E22:E196)</f>
        <v>81.689310344827575</v>
      </c>
      <c r="F17" s="24">
        <f t="shared" si="10"/>
        <v>98.577586206896612</v>
      </c>
      <c r="G17" s="24">
        <f t="shared" si="10"/>
        <v>93.312643642528741</v>
      </c>
      <c r="H17" s="24">
        <f t="shared" si="10"/>
        <v>91.193180064751004</v>
      </c>
      <c r="I17" s="24">
        <f t="shared" si="10"/>
        <v>100.67586206896553</v>
      </c>
      <c r="J17" s="24">
        <f t="shared" si="10"/>
        <v>96.773635057471239</v>
      </c>
      <c r="K17" s="24">
        <f t="shared" si="10"/>
        <v>95.115948275862081</v>
      </c>
      <c r="L17" s="24">
        <f t="shared" si="10"/>
        <v>97.521815134099597</v>
      </c>
      <c r="M17" s="24">
        <f t="shared" si="10"/>
        <v>55.261494252873561</v>
      </c>
      <c r="N17" s="24">
        <f t="shared" si="10"/>
        <v>75.491379310344826</v>
      </c>
      <c r="O17" s="24"/>
      <c r="P17" s="24">
        <f t="shared" ref="P17:S17" si="11">AVERAGE(P22:P196)</f>
        <v>85.149700598802397</v>
      </c>
      <c r="Q17" s="24">
        <f t="shared" si="11"/>
        <v>23.264367816091955</v>
      </c>
      <c r="R17" s="24">
        <f t="shared" si="11"/>
        <v>92.107869142351831</v>
      </c>
      <c r="S17" s="24">
        <f t="shared" si="11"/>
        <v>77.92231550072357</v>
      </c>
      <c r="T17" s="23"/>
      <c r="U17" s="8"/>
      <c r="V17" s="8"/>
      <c r="W17" s="8"/>
      <c r="X17" s="8"/>
      <c r="Y17" s="8"/>
      <c r="Z17" s="8"/>
      <c r="AA17" s="8"/>
    </row>
    <row r="18" spans="1:27" ht="12.75" x14ac:dyDescent="0.2">
      <c r="A18" s="11"/>
      <c r="B18" s="11"/>
      <c r="C18" s="11"/>
      <c r="D18" s="11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6"/>
      <c r="T18" s="25"/>
      <c r="U18" s="11"/>
      <c r="V18" s="11"/>
      <c r="W18" s="11"/>
      <c r="X18" s="11"/>
      <c r="Y18" s="8"/>
      <c r="Z18" s="8"/>
      <c r="AA18" s="8"/>
    </row>
    <row r="19" spans="1:27" ht="15.75" customHeight="1" x14ac:dyDescent="0.25">
      <c r="A19" s="72" t="s">
        <v>205</v>
      </c>
      <c r="B19" s="77" t="s">
        <v>0</v>
      </c>
      <c r="C19" s="77" t="s">
        <v>206</v>
      </c>
      <c r="D19" s="77" t="s">
        <v>207</v>
      </c>
      <c r="E19" s="78" t="s">
        <v>208</v>
      </c>
      <c r="F19" s="79"/>
      <c r="G19" s="79"/>
      <c r="H19" s="75"/>
      <c r="I19" s="78" t="s">
        <v>209</v>
      </c>
      <c r="J19" s="79"/>
      <c r="K19" s="79"/>
      <c r="L19" s="75"/>
      <c r="M19" s="80" t="s">
        <v>210</v>
      </c>
      <c r="N19" s="80" t="s">
        <v>211</v>
      </c>
      <c r="O19" s="74" t="s">
        <v>212</v>
      </c>
      <c r="P19" s="75"/>
      <c r="Q19" s="74" t="s">
        <v>213</v>
      </c>
      <c r="R19" s="75"/>
      <c r="S19" s="81" t="s">
        <v>214</v>
      </c>
      <c r="T19" s="80" t="s">
        <v>215</v>
      </c>
      <c r="U19" s="82" t="s">
        <v>216</v>
      </c>
      <c r="V19" s="77" t="s">
        <v>206</v>
      </c>
      <c r="W19" s="77" t="s">
        <v>0</v>
      </c>
      <c r="X19" s="77" t="s">
        <v>207</v>
      </c>
      <c r="Y19" s="76" t="s">
        <v>205</v>
      </c>
      <c r="Z19" s="8"/>
      <c r="AA19" s="8"/>
    </row>
    <row r="20" spans="1:27" ht="15" x14ac:dyDescent="0.25">
      <c r="A20" s="73"/>
      <c r="B20" s="75"/>
      <c r="C20" s="75"/>
      <c r="D20" s="75"/>
      <c r="E20" s="28" t="s">
        <v>217</v>
      </c>
      <c r="F20" s="28" t="s">
        <v>218</v>
      </c>
      <c r="G20" s="28" t="s">
        <v>219</v>
      </c>
      <c r="H20" s="28" t="s">
        <v>220</v>
      </c>
      <c r="I20" s="28" t="s">
        <v>221</v>
      </c>
      <c r="J20" s="28" t="s">
        <v>222</v>
      </c>
      <c r="K20" s="28" t="s">
        <v>223</v>
      </c>
      <c r="L20" s="27" t="s">
        <v>224</v>
      </c>
      <c r="M20" s="75"/>
      <c r="N20" s="75"/>
      <c r="O20" s="27" t="s">
        <v>197</v>
      </c>
      <c r="P20" s="27" t="s">
        <v>225</v>
      </c>
      <c r="Q20" s="1" t="s">
        <v>226</v>
      </c>
      <c r="R20" s="27" t="s">
        <v>225</v>
      </c>
      <c r="S20" s="75"/>
      <c r="T20" s="75"/>
      <c r="U20" s="75"/>
      <c r="V20" s="75"/>
      <c r="W20" s="75"/>
      <c r="X20" s="75"/>
      <c r="Y20" s="73"/>
      <c r="Z20" s="8"/>
      <c r="AA20" s="8"/>
    </row>
    <row r="21" spans="1:27" x14ac:dyDescent="0.25">
      <c r="A21" s="1">
        <v>1</v>
      </c>
      <c r="B21" s="40">
        <v>13520137</v>
      </c>
      <c r="C21" s="6" t="s">
        <v>1</v>
      </c>
      <c r="D21" s="7" t="s">
        <v>2</v>
      </c>
      <c r="E21" s="57">
        <v>92</v>
      </c>
      <c r="F21" s="42">
        <v>98.29</v>
      </c>
      <c r="G21" s="43">
        <v>108</v>
      </c>
      <c r="H21" s="32">
        <f t="shared" ref="H21:H52" si="12">AVERAGE(E21:G21)</f>
        <v>99.43</v>
      </c>
      <c r="I21" s="59">
        <v>84</v>
      </c>
      <c r="J21" s="43">
        <v>90.75</v>
      </c>
      <c r="K21" s="43">
        <v>75</v>
      </c>
      <c r="L21" s="34">
        <f t="shared" ref="L21:L52" si="13">AVERAGE(I21:K21)</f>
        <v>83.25</v>
      </c>
      <c r="M21" s="60">
        <v>39.5</v>
      </c>
      <c r="N21" s="16">
        <v>54</v>
      </c>
      <c r="O21" s="62" t="s">
        <v>179</v>
      </c>
      <c r="P21" s="16">
        <v>80</v>
      </c>
      <c r="Q21" s="49">
        <v>25</v>
      </c>
      <c r="R21" s="16">
        <f t="shared" ref="R21:R52" si="14">(Q21/25 * 100)</f>
        <v>100</v>
      </c>
      <c r="S21" s="65">
        <f t="shared" ref="S21:S52" si="15">($H$16*H21)+($L$16*L21)+($M$16*M21)+($N$16*N21)+($P$16*P21)+($R$16*R21)</f>
        <v>65.489500000000007</v>
      </c>
      <c r="T21" s="64" t="s">
        <v>179</v>
      </c>
      <c r="U21" s="39" t="str">
        <f t="shared" ref="U21:U44" si="16">VLOOKUP(S21,$T$4:$U$10,2)</f>
        <v>BC</v>
      </c>
      <c r="V21" s="6" t="s">
        <v>1</v>
      </c>
      <c r="W21" s="40">
        <v>13520137</v>
      </c>
      <c r="X21" s="7" t="s">
        <v>2</v>
      </c>
      <c r="Y21" s="40">
        <v>1</v>
      </c>
      <c r="Z21" s="8"/>
      <c r="AA21" s="8"/>
    </row>
    <row r="22" spans="1:27" x14ac:dyDescent="0.25">
      <c r="A22" s="1">
        <v>2</v>
      </c>
      <c r="B22" s="2">
        <v>13522001</v>
      </c>
      <c r="C22" s="3" t="s">
        <v>3</v>
      </c>
      <c r="D22" s="4" t="s">
        <v>2</v>
      </c>
      <c r="E22" s="29">
        <v>98</v>
      </c>
      <c r="F22" s="30">
        <v>99.14</v>
      </c>
      <c r="G22" s="31">
        <v>100.83333330000001</v>
      </c>
      <c r="H22" s="32">
        <f t="shared" si="12"/>
        <v>99.324444433333326</v>
      </c>
      <c r="I22" s="33">
        <v>106</v>
      </c>
      <c r="J22" s="31">
        <v>105.25</v>
      </c>
      <c r="K22" s="31">
        <v>94.15</v>
      </c>
      <c r="L22" s="34">
        <f t="shared" si="13"/>
        <v>101.8</v>
      </c>
      <c r="M22" s="35">
        <v>57</v>
      </c>
      <c r="N22" s="36">
        <v>73.5</v>
      </c>
      <c r="O22" s="37" t="s">
        <v>179</v>
      </c>
      <c r="P22" s="36">
        <v>80</v>
      </c>
      <c r="Q22" s="2">
        <v>21</v>
      </c>
      <c r="R22" s="36">
        <f t="shared" si="14"/>
        <v>84</v>
      </c>
      <c r="S22" s="65">
        <f t="shared" si="15"/>
        <v>79.49616666499999</v>
      </c>
      <c r="T22" s="38" t="s">
        <v>180</v>
      </c>
      <c r="U22" s="39" t="str">
        <f t="shared" si="16"/>
        <v>AB</v>
      </c>
      <c r="V22" s="3" t="s">
        <v>3</v>
      </c>
      <c r="W22" s="2">
        <v>13522001</v>
      </c>
      <c r="X22" s="4" t="s">
        <v>2</v>
      </c>
      <c r="Y22" s="40">
        <v>2</v>
      </c>
      <c r="Z22" s="8"/>
      <c r="AA22" s="8"/>
    </row>
    <row r="23" spans="1:27" x14ac:dyDescent="0.25">
      <c r="A23" s="1">
        <v>3</v>
      </c>
      <c r="B23" s="5">
        <v>13522003</v>
      </c>
      <c r="C23" s="6" t="s">
        <v>4</v>
      </c>
      <c r="D23" s="7" t="s">
        <v>2</v>
      </c>
      <c r="E23" s="41">
        <v>81</v>
      </c>
      <c r="F23" s="42">
        <v>113.29</v>
      </c>
      <c r="G23" s="43">
        <v>108</v>
      </c>
      <c r="H23" s="32">
        <f t="shared" si="12"/>
        <v>100.76333333333334</v>
      </c>
      <c r="I23" s="44">
        <v>107</v>
      </c>
      <c r="J23" s="43">
        <v>103.5</v>
      </c>
      <c r="K23" s="43">
        <v>97</v>
      </c>
      <c r="L23" s="34">
        <f t="shared" si="13"/>
        <v>102.5</v>
      </c>
      <c r="M23" s="35">
        <v>52</v>
      </c>
      <c r="N23" s="36">
        <v>74.5</v>
      </c>
      <c r="O23" s="37" t="s">
        <v>228</v>
      </c>
      <c r="P23" s="36">
        <v>90</v>
      </c>
      <c r="Q23" s="2">
        <v>24</v>
      </c>
      <c r="R23" s="36">
        <f t="shared" si="14"/>
        <v>96</v>
      </c>
      <c r="S23" s="65">
        <f t="shared" si="15"/>
        <v>79.727000000000004</v>
      </c>
      <c r="T23" s="38" t="s">
        <v>179</v>
      </c>
      <c r="U23" s="39" t="str">
        <f t="shared" si="16"/>
        <v>AB</v>
      </c>
      <c r="V23" s="6" t="s">
        <v>4</v>
      </c>
      <c r="W23" s="5">
        <v>13522003</v>
      </c>
      <c r="X23" s="7" t="s">
        <v>2</v>
      </c>
      <c r="Y23" s="40">
        <v>3</v>
      </c>
      <c r="Z23" s="8"/>
      <c r="AA23" s="8"/>
    </row>
    <row r="24" spans="1:27" x14ac:dyDescent="0.25">
      <c r="A24" s="1">
        <v>4</v>
      </c>
      <c r="B24" s="5">
        <v>13522005</v>
      </c>
      <c r="C24" s="6" t="s">
        <v>5</v>
      </c>
      <c r="D24" s="7" t="s">
        <v>2</v>
      </c>
      <c r="E24" s="41">
        <v>103.5</v>
      </c>
      <c r="F24" s="42">
        <v>103.14</v>
      </c>
      <c r="G24" s="43">
        <v>104.33333330000001</v>
      </c>
      <c r="H24" s="32">
        <f t="shared" si="12"/>
        <v>103.65777776666665</v>
      </c>
      <c r="I24" s="44">
        <v>102</v>
      </c>
      <c r="J24" s="43">
        <v>103.5</v>
      </c>
      <c r="K24" s="43">
        <v>114</v>
      </c>
      <c r="L24" s="34">
        <f t="shared" si="13"/>
        <v>106.5</v>
      </c>
      <c r="M24" s="35">
        <v>64</v>
      </c>
      <c r="N24" s="36">
        <v>86</v>
      </c>
      <c r="O24" s="37" t="s">
        <v>180</v>
      </c>
      <c r="P24" s="36">
        <v>85</v>
      </c>
      <c r="Q24" s="2">
        <v>25</v>
      </c>
      <c r="R24" s="36">
        <f t="shared" si="14"/>
        <v>100</v>
      </c>
      <c r="S24" s="65">
        <f t="shared" si="15"/>
        <v>87.548666664999999</v>
      </c>
      <c r="T24" s="38" t="s">
        <v>180</v>
      </c>
      <c r="U24" s="39" t="str">
        <f t="shared" si="16"/>
        <v>A</v>
      </c>
      <c r="V24" s="6" t="s">
        <v>5</v>
      </c>
      <c r="W24" s="5">
        <v>13522005</v>
      </c>
      <c r="X24" s="7" t="s">
        <v>2</v>
      </c>
      <c r="Y24" s="40">
        <v>4</v>
      </c>
      <c r="Z24" s="8"/>
      <c r="AA24" s="8"/>
    </row>
    <row r="25" spans="1:27" x14ac:dyDescent="0.25">
      <c r="A25" s="1">
        <v>5</v>
      </c>
      <c r="B25" s="5">
        <v>13522007</v>
      </c>
      <c r="C25" s="6" t="s">
        <v>6</v>
      </c>
      <c r="D25" s="7" t="s">
        <v>2</v>
      </c>
      <c r="E25" s="41">
        <v>97</v>
      </c>
      <c r="F25" s="42">
        <v>109.29</v>
      </c>
      <c r="G25" s="43">
        <v>97.333333300000007</v>
      </c>
      <c r="H25" s="32">
        <f t="shared" si="12"/>
        <v>101.20777776666667</v>
      </c>
      <c r="I25" s="44">
        <v>110</v>
      </c>
      <c r="J25" s="43">
        <v>84</v>
      </c>
      <c r="K25" s="43">
        <v>83.5</v>
      </c>
      <c r="L25" s="34">
        <f t="shared" si="13"/>
        <v>92.5</v>
      </c>
      <c r="M25" s="35">
        <v>87</v>
      </c>
      <c r="N25" s="36">
        <v>95.5</v>
      </c>
      <c r="O25" s="37" t="s">
        <v>180</v>
      </c>
      <c r="P25" s="36">
        <v>85</v>
      </c>
      <c r="Q25" s="2">
        <v>24</v>
      </c>
      <c r="R25" s="36">
        <f t="shared" si="14"/>
        <v>96</v>
      </c>
      <c r="S25" s="65">
        <f t="shared" si="15"/>
        <v>93.118666665000006</v>
      </c>
      <c r="T25" s="38" t="s">
        <v>179</v>
      </c>
      <c r="U25" s="39" t="str">
        <f t="shared" si="16"/>
        <v>A</v>
      </c>
      <c r="V25" s="6" t="s">
        <v>6</v>
      </c>
      <c r="W25" s="5">
        <v>13522007</v>
      </c>
      <c r="X25" s="7" t="s">
        <v>2</v>
      </c>
      <c r="Y25" s="40">
        <v>5</v>
      </c>
      <c r="Z25" s="8"/>
      <c r="AA25" s="8"/>
    </row>
    <row r="26" spans="1:27" x14ac:dyDescent="0.25">
      <c r="A26" s="1">
        <v>6</v>
      </c>
      <c r="B26" s="5">
        <v>13522009</v>
      </c>
      <c r="C26" s="6" t="s">
        <v>7</v>
      </c>
      <c r="D26" s="7" t="s">
        <v>2</v>
      </c>
      <c r="E26" s="41">
        <v>91</v>
      </c>
      <c r="F26" s="42">
        <v>97.79</v>
      </c>
      <c r="G26" s="43">
        <v>103</v>
      </c>
      <c r="H26" s="32">
        <f t="shared" si="12"/>
        <v>97.263333333333335</v>
      </c>
      <c r="I26" s="44">
        <v>106</v>
      </c>
      <c r="J26" s="43">
        <v>101.8</v>
      </c>
      <c r="K26" s="43">
        <v>100.05</v>
      </c>
      <c r="L26" s="34">
        <f t="shared" si="13"/>
        <v>102.61666666666667</v>
      </c>
      <c r="M26" s="35">
        <v>43</v>
      </c>
      <c r="N26" s="36">
        <v>73</v>
      </c>
      <c r="O26" s="37" t="s">
        <v>180</v>
      </c>
      <c r="P26" s="36">
        <v>85</v>
      </c>
      <c r="Q26" s="2">
        <v>21</v>
      </c>
      <c r="R26" s="36">
        <f t="shared" si="14"/>
        <v>84</v>
      </c>
      <c r="S26" s="66">
        <f t="shared" si="15"/>
        <v>75.93783333333333</v>
      </c>
      <c r="T26" s="38" t="s">
        <v>180</v>
      </c>
      <c r="U26" s="39" t="str">
        <f t="shared" si="16"/>
        <v>AB</v>
      </c>
      <c r="V26" s="6" t="s">
        <v>7</v>
      </c>
      <c r="W26" s="5">
        <v>13522009</v>
      </c>
      <c r="X26" s="7" t="s">
        <v>2</v>
      </c>
      <c r="Y26" s="40">
        <v>6</v>
      </c>
      <c r="Z26" s="8"/>
      <c r="AA26" s="8"/>
    </row>
    <row r="27" spans="1:27" x14ac:dyDescent="0.25">
      <c r="A27" s="1">
        <v>7</v>
      </c>
      <c r="B27" s="5">
        <v>13522011</v>
      </c>
      <c r="C27" s="6" t="s">
        <v>8</v>
      </c>
      <c r="D27" s="7" t="s">
        <v>2</v>
      </c>
      <c r="E27" s="41">
        <v>98</v>
      </c>
      <c r="F27" s="42">
        <v>105.14</v>
      </c>
      <c r="G27" s="43">
        <v>99</v>
      </c>
      <c r="H27" s="32">
        <f t="shared" si="12"/>
        <v>100.71333333333332</v>
      </c>
      <c r="I27" s="44">
        <v>102</v>
      </c>
      <c r="J27" s="43">
        <v>113</v>
      </c>
      <c r="K27" s="43">
        <v>113.5</v>
      </c>
      <c r="L27" s="34">
        <f t="shared" si="13"/>
        <v>109.5</v>
      </c>
      <c r="M27" s="35">
        <v>67.5</v>
      </c>
      <c r="N27" s="36">
        <v>100.5</v>
      </c>
      <c r="O27" s="37" t="s">
        <v>228</v>
      </c>
      <c r="P27" s="36">
        <v>90</v>
      </c>
      <c r="Q27" s="2">
        <v>23</v>
      </c>
      <c r="R27" s="36">
        <f t="shared" si="14"/>
        <v>92</v>
      </c>
      <c r="S27" s="65">
        <f t="shared" si="15"/>
        <v>93.344499999999996</v>
      </c>
      <c r="T27" s="38" t="s">
        <v>179</v>
      </c>
      <c r="U27" s="39" t="str">
        <f t="shared" si="16"/>
        <v>A</v>
      </c>
      <c r="V27" s="6" t="s">
        <v>8</v>
      </c>
      <c r="W27" s="5">
        <v>13522011</v>
      </c>
      <c r="X27" s="7" t="s">
        <v>2</v>
      </c>
      <c r="Y27" s="40">
        <v>7</v>
      </c>
      <c r="Z27" s="8"/>
      <c r="AA27" s="8"/>
    </row>
    <row r="28" spans="1:27" x14ac:dyDescent="0.25">
      <c r="A28" s="1">
        <v>8</v>
      </c>
      <c r="B28" s="5">
        <v>13522013</v>
      </c>
      <c r="C28" s="6" t="s">
        <v>9</v>
      </c>
      <c r="D28" s="7" t="s">
        <v>2</v>
      </c>
      <c r="E28" s="41">
        <v>101</v>
      </c>
      <c r="F28" s="42">
        <v>97.11</v>
      </c>
      <c r="G28" s="43">
        <v>101.333333</v>
      </c>
      <c r="H28" s="32">
        <f t="shared" si="12"/>
        <v>99.814444333333327</v>
      </c>
      <c r="I28" s="44">
        <v>107</v>
      </c>
      <c r="J28" s="43">
        <v>101.8</v>
      </c>
      <c r="K28" s="43">
        <v>109.25</v>
      </c>
      <c r="L28" s="34">
        <f t="shared" si="13"/>
        <v>106.01666666666667</v>
      </c>
      <c r="M28" s="35">
        <v>43</v>
      </c>
      <c r="N28" s="36">
        <v>58.5</v>
      </c>
      <c r="O28" s="37" t="s">
        <v>180</v>
      </c>
      <c r="P28" s="36">
        <v>85</v>
      </c>
      <c r="Q28" s="2">
        <v>25</v>
      </c>
      <c r="R28" s="36">
        <f t="shared" si="14"/>
        <v>100</v>
      </c>
      <c r="S28" s="65">
        <f t="shared" si="15"/>
        <v>72.687999983333327</v>
      </c>
      <c r="T28" s="38" t="s">
        <v>181</v>
      </c>
      <c r="U28" s="39" t="str">
        <f t="shared" si="16"/>
        <v>B</v>
      </c>
      <c r="V28" s="6" t="s">
        <v>9</v>
      </c>
      <c r="W28" s="5">
        <v>13522013</v>
      </c>
      <c r="X28" s="7" t="s">
        <v>2</v>
      </c>
      <c r="Y28" s="40">
        <v>8</v>
      </c>
      <c r="Z28" s="8"/>
      <c r="AA28" s="8"/>
    </row>
    <row r="29" spans="1:27" x14ac:dyDescent="0.25">
      <c r="A29" s="1">
        <v>9</v>
      </c>
      <c r="B29" s="5">
        <v>13522015</v>
      </c>
      <c r="C29" s="6" t="s">
        <v>10</v>
      </c>
      <c r="D29" s="7" t="s">
        <v>2</v>
      </c>
      <c r="E29" s="41">
        <v>100</v>
      </c>
      <c r="F29" s="42">
        <v>109.14</v>
      </c>
      <c r="G29" s="43">
        <v>80</v>
      </c>
      <c r="H29" s="32">
        <f t="shared" si="12"/>
        <v>96.38</v>
      </c>
      <c r="I29" s="44">
        <v>110</v>
      </c>
      <c r="J29" s="43">
        <v>103.5</v>
      </c>
      <c r="K29" s="43">
        <v>107</v>
      </c>
      <c r="L29" s="34">
        <f t="shared" si="13"/>
        <v>106.83333333333333</v>
      </c>
      <c r="M29" s="35">
        <v>59</v>
      </c>
      <c r="N29" s="36">
        <v>79</v>
      </c>
      <c r="O29" s="37" t="s">
        <v>228</v>
      </c>
      <c r="P29" s="36">
        <v>90</v>
      </c>
      <c r="Q29" s="2">
        <v>24</v>
      </c>
      <c r="R29" s="36">
        <f t="shared" si="14"/>
        <v>96</v>
      </c>
      <c r="S29" s="65">
        <f t="shared" si="15"/>
        <v>83.148666666666671</v>
      </c>
      <c r="T29" s="38" t="s">
        <v>179</v>
      </c>
      <c r="U29" s="39" t="str">
        <f t="shared" si="16"/>
        <v>A</v>
      </c>
      <c r="V29" s="6" t="s">
        <v>10</v>
      </c>
      <c r="W29" s="5">
        <v>13522015</v>
      </c>
      <c r="X29" s="7" t="s">
        <v>2</v>
      </c>
      <c r="Y29" s="40">
        <v>9</v>
      </c>
      <c r="Z29" s="8"/>
      <c r="AA29" s="8"/>
    </row>
    <row r="30" spans="1:27" x14ac:dyDescent="0.25">
      <c r="A30" s="1">
        <v>10</v>
      </c>
      <c r="B30" s="5">
        <v>13522019</v>
      </c>
      <c r="C30" s="6" t="s">
        <v>11</v>
      </c>
      <c r="D30" s="7" t="s">
        <v>2</v>
      </c>
      <c r="E30" s="41">
        <v>107.5</v>
      </c>
      <c r="F30" s="42">
        <v>103.5</v>
      </c>
      <c r="G30" s="43">
        <v>103</v>
      </c>
      <c r="H30" s="32">
        <f t="shared" si="12"/>
        <v>104.66666666666667</v>
      </c>
      <c r="I30" s="44">
        <v>107</v>
      </c>
      <c r="J30" s="43">
        <v>109.25</v>
      </c>
      <c r="K30" s="43">
        <v>109.25</v>
      </c>
      <c r="L30" s="34">
        <f t="shared" si="13"/>
        <v>108.5</v>
      </c>
      <c r="M30" s="35">
        <v>39</v>
      </c>
      <c r="N30" s="36">
        <v>66.5</v>
      </c>
      <c r="O30" s="37" t="s">
        <v>228</v>
      </c>
      <c r="P30" s="36">
        <v>90</v>
      </c>
      <c r="Q30" s="2">
        <v>22</v>
      </c>
      <c r="R30" s="36">
        <f t="shared" si="14"/>
        <v>88</v>
      </c>
      <c r="S30" s="65">
        <f t="shared" si="15"/>
        <v>75.462500000000006</v>
      </c>
      <c r="T30" s="38" t="s">
        <v>182</v>
      </c>
      <c r="U30" s="39" t="str">
        <f t="shared" si="16"/>
        <v>B</v>
      </c>
      <c r="V30" s="6" t="s">
        <v>11</v>
      </c>
      <c r="W30" s="5">
        <v>13522019</v>
      </c>
      <c r="X30" s="7" t="s">
        <v>2</v>
      </c>
      <c r="Y30" s="40">
        <v>10</v>
      </c>
      <c r="Z30" s="8"/>
      <c r="AA30" s="8"/>
    </row>
    <row r="31" spans="1:27" x14ac:dyDescent="0.25">
      <c r="A31" s="1">
        <v>11</v>
      </c>
      <c r="B31" s="5">
        <v>13522021</v>
      </c>
      <c r="C31" s="6" t="s">
        <v>12</v>
      </c>
      <c r="D31" s="7" t="s">
        <v>2</v>
      </c>
      <c r="E31" s="41">
        <v>91.5</v>
      </c>
      <c r="F31" s="42">
        <v>109.43</v>
      </c>
      <c r="G31" s="43">
        <v>109</v>
      </c>
      <c r="H31" s="32">
        <f t="shared" si="12"/>
        <v>103.31</v>
      </c>
      <c r="I31" s="44">
        <v>106</v>
      </c>
      <c r="J31" s="43">
        <v>113.25</v>
      </c>
      <c r="K31" s="43">
        <v>109.25</v>
      </c>
      <c r="L31" s="34">
        <f t="shared" si="13"/>
        <v>109.5</v>
      </c>
      <c r="M31" s="35">
        <v>42</v>
      </c>
      <c r="N31" s="36">
        <v>75.5</v>
      </c>
      <c r="O31" s="37" t="s">
        <v>228</v>
      </c>
      <c r="P31" s="36">
        <v>90</v>
      </c>
      <c r="Q31" s="2">
        <v>21</v>
      </c>
      <c r="R31" s="36">
        <f t="shared" si="14"/>
        <v>84</v>
      </c>
      <c r="S31" s="65">
        <f t="shared" si="15"/>
        <v>79.033999999999992</v>
      </c>
      <c r="T31" s="38" t="s">
        <v>180</v>
      </c>
      <c r="U31" s="39" t="str">
        <f t="shared" si="16"/>
        <v>AB</v>
      </c>
      <c r="V31" s="6" t="s">
        <v>12</v>
      </c>
      <c r="W31" s="5">
        <v>13522021</v>
      </c>
      <c r="X31" s="7" t="s">
        <v>2</v>
      </c>
      <c r="Y31" s="40">
        <v>11</v>
      </c>
      <c r="Z31" s="8"/>
      <c r="AA31" s="8"/>
    </row>
    <row r="32" spans="1:27" x14ac:dyDescent="0.25">
      <c r="A32" s="1">
        <v>12</v>
      </c>
      <c r="B32" s="5">
        <v>13522025</v>
      </c>
      <c r="C32" s="6" t="s">
        <v>13</v>
      </c>
      <c r="D32" s="7" t="s">
        <v>2</v>
      </c>
      <c r="E32" s="41">
        <v>96</v>
      </c>
      <c r="F32" s="42">
        <v>106</v>
      </c>
      <c r="G32" s="43">
        <v>94</v>
      </c>
      <c r="H32" s="32">
        <f t="shared" si="12"/>
        <v>98.666666666666671</v>
      </c>
      <c r="I32" s="44">
        <v>107</v>
      </c>
      <c r="J32" s="43">
        <v>104</v>
      </c>
      <c r="K32" s="43">
        <v>100.5</v>
      </c>
      <c r="L32" s="34">
        <f t="shared" si="13"/>
        <v>103.83333333333333</v>
      </c>
      <c r="M32" s="35">
        <v>55</v>
      </c>
      <c r="N32" s="36">
        <v>88.5</v>
      </c>
      <c r="O32" s="37" t="s">
        <v>228</v>
      </c>
      <c r="P32" s="36">
        <v>90</v>
      </c>
      <c r="Q32" s="2">
        <v>24</v>
      </c>
      <c r="R32" s="36">
        <f t="shared" si="14"/>
        <v>96</v>
      </c>
      <c r="S32" s="65">
        <f t="shared" si="15"/>
        <v>84.979166666666671</v>
      </c>
      <c r="T32" s="38" t="s">
        <v>179</v>
      </c>
      <c r="U32" s="39" t="str">
        <f t="shared" si="16"/>
        <v>A</v>
      </c>
      <c r="V32" s="6" t="s">
        <v>13</v>
      </c>
      <c r="W32" s="5">
        <v>13522025</v>
      </c>
      <c r="X32" s="7" t="s">
        <v>2</v>
      </c>
      <c r="Y32" s="40">
        <v>12</v>
      </c>
      <c r="Z32" s="8"/>
      <c r="AA32" s="8"/>
    </row>
    <row r="33" spans="1:27" x14ac:dyDescent="0.25">
      <c r="A33" s="1">
        <v>13</v>
      </c>
      <c r="B33" s="5">
        <v>13522027</v>
      </c>
      <c r="C33" s="6" t="s">
        <v>14</v>
      </c>
      <c r="D33" s="7" t="s">
        <v>2</v>
      </c>
      <c r="E33" s="41">
        <v>93</v>
      </c>
      <c r="F33" s="42">
        <v>104.14</v>
      </c>
      <c r="G33" s="43">
        <v>93.166666699999993</v>
      </c>
      <c r="H33" s="32">
        <f t="shared" si="12"/>
        <v>96.768888899999993</v>
      </c>
      <c r="I33" s="44">
        <v>104</v>
      </c>
      <c r="J33" s="43">
        <v>103</v>
      </c>
      <c r="K33" s="43">
        <v>114</v>
      </c>
      <c r="L33" s="34">
        <f t="shared" si="13"/>
        <v>107</v>
      </c>
      <c r="M33" s="35">
        <v>34.5</v>
      </c>
      <c r="N33" s="36">
        <v>87.5</v>
      </c>
      <c r="O33" s="37" t="s">
        <v>228</v>
      </c>
      <c r="P33" s="36">
        <v>90</v>
      </c>
      <c r="Q33" s="2">
        <v>25</v>
      </c>
      <c r="R33" s="36">
        <f t="shared" si="14"/>
        <v>100</v>
      </c>
      <c r="S33" s="65">
        <f t="shared" si="15"/>
        <v>79.977833335</v>
      </c>
      <c r="T33" s="38" t="s">
        <v>181</v>
      </c>
      <c r="U33" s="39" t="str">
        <f t="shared" si="16"/>
        <v>AB</v>
      </c>
      <c r="V33" s="6" t="s">
        <v>14</v>
      </c>
      <c r="W33" s="5">
        <v>13522027</v>
      </c>
      <c r="X33" s="7" t="s">
        <v>2</v>
      </c>
      <c r="Y33" s="40">
        <v>13</v>
      </c>
      <c r="Z33" s="8"/>
      <c r="AA33" s="8"/>
    </row>
    <row r="34" spans="1:27" x14ac:dyDescent="0.25">
      <c r="A34" s="1">
        <v>14</v>
      </c>
      <c r="B34" s="5">
        <v>13522029</v>
      </c>
      <c r="C34" s="6" t="s">
        <v>15</v>
      </c>
      <c r="D34" s="7" t="s">
        <v>2</v>
      </c>
      <c r="E34" s="41">
        <v>91</v>
      </c>
      <c r="F34" s="42">
        <v>114.29</v>
      </c>
      <c r="G34" s="43">
        <v>102.333333</v>
      </c>
      <c r="H34" s="32">
        <f t="shared" si="12"/>
        <v>102.541111</v>
      </c>
      <c r="I34" s="44">
        <v>106</v>
      </c>
      <c r="J34" s="43">
        <v>103.55</v>
      </c>
      <c r="K34" s="43">
        <v>108.25</v>
      </c>
      <c r="L34" s="34">
        <f t="shared" si="13"/>
        <v>105.93333333333334</v>
      </c>
      <c r="M34" s="35">
        <v>51.5</v>
      </c>
      <c r="N34" s="36">
        <v>83.5</v>
      </c>
      <c r="O34" s="37" t="s">
        <v>180</v>
      </c>
      <c r="P34" s="36">
        <v>85</v>
      </c>
      <c r="Q34" s="2">
        <v>21</v>
      </c>
      <c r="R34" s="36">
        <f t="shared" si="14"/>
        <v>84</v>
      </c>
      <c r="S34" s="65">
        <f t="shared" si="15"/>
        <v>82.930333316666662</v>
      </c>
      <c r="T34" s="38" t="s">
        <v>179</v>
      </c>
      <c r="U34" s="39" t="str">
        <f t="shared" si="16"/>
        <v>A</v>
      </c>
      <c r="V34" s="6" t="s">
        <v>15</v>
      </c>
      <c r="W34" s="5">
        <v>13522029</v>
      </c>
      <c r="X34" s="7" t="s">
        <v>2</v>
      </c>
      <c r="Y34" s="40">
        <v>14</v>
      </c>
      <c r="Z34" s="8"/>
      <c r="AA34" s="8"/>
    </row>
    <row r="35" spans="1:27" x14ac:dyDescent="0.25">
      <c r="A35" s="1">
        <v>15</v>
      </c>
      <c r="B35" s="5">
        <v>13522031</v>
      </c>
      <c r="C35" s="6" t="s">
        <v>16</v>
      </c>
      <c r="D35" s="7" t="s">
        <v>2</v>
      </c>
      <c r="E35" s="41">
        <v>91</v>
      </c>
      <c r="F35" s="42">
        <v>112</v>
      </c>
      <c r="G35" s="43">
        <v>82.333333300000007</v>
      </c>
      <c r="H35" s="32">
        <f t="shared" si="12"/>
        <v>95.111111100000002</v>
      </c>
      <c r="I35" s="44">
        <v>103</v>
      </c>
      <c r="J35" s="43">
        <v>91.025000000000006</v>
      </c>
      <c r="K35" s="43">
        <v>109.25</v>
      </c>
      <c r="L35" s="34">
        <f t="shared" si="13"/>
        <v>101.09166666666665</v>
      </c>
      <c r="M35" s="35">
        <v>53</v>
      </c>
      <c r="N35" s="36">
        <v>99</v>
      </c>
      <c r="O35" s="37" t="s">
        <v>228</v>
      </c>
      <c r="P35" s="36">
        <v>90</v>
      </c>
      <c r="Q35" s="2">
        <v>22</v>
      </c>
      <c r="R35" s="36">
        <f t="shared" si="14"/>
        <v>88</v>
      </c>
      <c r="S35" s="65">
        <f t="shared" si="15"/>
        <v>86.60999999833335</v>
      </c>
      <c r="T35" s="38" t="s">
        <v>182</v>
      </c>
      <c r="U35" s="39" t="str">
        <f t="shared" si="16"/>
        <v>A</v>
      </c>
      <c r="V35" s="6" t="s">
        <v>16</v>
      </c>
      <c r="W35" s="5">
        <v>13522031</v>
      </c>
      <c r="X35" s="7" t="s">
        <v>2</v>
      </c>
      <c r="Y35" s="40">
        <v>15</v>
      </c>
      <c r="Z35" s="8"/>
      <c r="AA35" s="8"/>
    </row>
    <row r="36" spans="1:27" x14ac:dyDescent="0.25">
      <c r="A36" s="1">
        <v>16</v>
      </c>
      <c r="B36" s="5">
        <v>13522033</v>
      </c>
      <c r="C36" s="6" t="s">
        <v>17</v>
      </c>
      <c r="D36" s="7" t="s">
        <v>2</v>
      </c>
      <c r="E36" s="41">
        <v>96</v>
      </c>
      <c r="F36" s="42">
        <v>106</v>
      </c>
      <c r="G36" s="43">
        <v>100</v>
      </c>
      <c r="H36" s="32">
        <f t="shared" si="12"/>
        <v>100.66666666666667</v>
      </c>
      <c r="I36" s="44">
        <v>110</v>
      </c>
      <c r="J36" s="43">
        <v>89.4</v>
      </c>
      <c r="K36" s="43">
        <v>101.25</v>
      </c>
      <c r="L36" s="34">
        <f t="shared" si="13"/>
        <v>100.21666666666665</v>
      </c>
      <c r="M36" s="35">
        <v>57.5</v>
      </c>
      <c r="N36" s="36">
        <v>98.5</v>
      </c>
      <c r="O36" s="37" t="s">
        <v>228</v>
      </c>
      <c r="P36" s="36">
        <v>90</v>
      </c>
      <c r="Q36" s="2">
        <v>25</v>
      </c>
      <c r="R36" s="36">
        <f t="shared" si="14"/>
        <v>100</v>
      </c>
      <c r="S36" s="65">
        <f t="shared" si="15"/>
        <v>88.530833333333334</v>
      </c>
      <c r="T36" s="38" t="s">
        <v>179</v>
      </c>
      <c r="U36" s="39" t="str">
        <f t="shared" si="16"/>
        <v>A</v>
      </c>
      <c r="V36" s="6" t="s">
        <v>17</v>
      </c>
      <c r="W36" s="5">
        <v>13522033</v>
      </c>
      <c r="X36" s="7" t="s">
        <v>2</v>
      </c>
      <c r="Y36" s="40">
        <v>16</v>
      </c>
      <c r="Z36" s="8"/>
      <c r="AA36" s="8"/>
    </row>
    <row r="37" spans="1:27" x14ac:dyDescent="0.25">
      <c r="A37" s="1">
        <v>17</v>
      </c>
      <c r="B37" s="5">
        <v>13522035</v>
      </c>
      <c r="C37" s="6" t="s">
        <v>18</v>
      </c>
      <c r="D37" s="7" t="s">
        <v>2</v>
      </c>
      <c r="E37" s="41">
        <v>39.5</v>
      </c>
      <c r="F37" s="42">
        <v>104.14</v>
      </c>
      <c r="G37" s="43">
        <v>101.333333</v>
      </c>
      <c r="H37" s="32">
        <f t="shared" si="12"/>
        <v>81.657777666666661</v>
      </c>
      <c r="I37" s="44">
        <v>101</v>
      </c>
      <c r="J37" s="43">
        <v>90.375</v>
      </c>
      <c r="K37" s="43">
        <v>100.5</v>
      </c>
      <c r="L37" s="34">
        <f t="shared" si="13"/>
        <v>97.291666666666671</v>
      </c>
      <c r="M37" s="35">
        <v>30</v>
      </c>
      <c r="N37" s="36">
        <v>58.5</v>
      </c>
      <c r="O37" s="37" t="s">
        <v>180</v>
      </c>
      <c r="P37" s="36">
        <v>85</v>
      </c>
      <c r="Q37" s="2">
        <v>24</v>
      </c>
      <c r="R37" s="36">
        <f t="shared" si="14"/>
        <v>96</v>
      </c>
      <c r="S37" s="66">
        <f t="shared" si="15"/>
        <v>64.869499983333341</v>
      </c>
      <c r="T37" s="38" t="s">
        <v>183</v>
      </c>
      <c r="U37" s="39" t="str">
        <f t="shared" si="16"/>
        <v>BC</v>
      </c>
      <c r="V37" s="6" t="s">
        <v>18</v>
      </c>
      <c r="W37" s="5">
        <v>13522035</v>
      </c>
      <c r="X37" s="7" t="s">
        <v>2</v>
      </c>
      <c r="Y37" s="40">
        <v>17</v>
      </c>
      <c r="Z37" s="8"/>
      <c r="AA37" s="8"/>
    </row>
    <row r="38" spans="1:27" x14ac:dyDescent="0.25">
      <c r="A38" s="1">
        <v>18</v>
      </c>
      <c r="B38" s="5">
        <v>13522037</v>
      </c>
      <c r="C38" s="6" t="s">
        <v>19</v>
      </c>
      <c r="D38" s="7" t="s">
        <v>2</v>
      </c>
      <c r="E38" s="41">
        <v>97</v>
      </c>
      <c r="F38" s="42">
        <v>105.14</v>
      </c>
      <c r="G38" s="43">
        <v>101</v>
      </c>
      <c r="H38" s="32">
        <f t="shared" si="12"/>
        <v>101.04666666666667</v>
      </c>
      <c r="I38" s="44">
        <v>104</v>
      </c>
      <c r="J38" s="43">
        <v>108.95</v>
      </c>
      <c r="K38" s="43">
        <v>106.25</v>
      </c>
      <c r="L38" s="34">
        <f t="shared" si="13"/>
        <v>106.39999999999999</v>
      </c>
      <c r="M38" s="35">
        <v>40.5</v>
      </c>
      <c r="N38" s="36">
        <v>80</v>
      </c>
      <c r="O38" s="37" t="s">
        <v>180</v>
      </c>
      <c r="P38" s="36">
        <v>85</v>
      </c>
      <c r="Q38" s="2">
        <v>24</v>
      </c>
      <c r="R38" s="36">
        <f t="shared" si="14"/>
        <v>96</v>
      </c>
      <c r="S38" s="65">
        <f t="shared" si="15"/>
        <v>79.212000000000003</v>
      </c>
      <c r="T38" s="38" t="s">
        <v>179</v>
      </c>
      <c r="U38" s="39" t="str">
        <f t="shared" si="16"/>
        <v>AB</v>
      </c>
      <c r="V38" s="6" t="s">
        <v>19</v>
      </c>
      <c r="W38" s="5">
        <v>13522037</v>
      </c>
      <c r="X38" s="7" t="s">
        <v>2</v>
      </c>
      <c r="Y38" s="40">
        <v>18</v>
      </c>
      <c r="Z38" s="8"/>
      <c r="AA38" s="8"/>
    </row>
    <row r="39" spans="1:27" x14ac:dyDescent="0.25">
      <c r="A39" s="1">
        <v>19</v>
      </c>
      <c r="B39" s="5">
        <v>13522039</v>
      </c>
      <c r="C39" s="6" t="s">
        <v>20</v>
      </c>
      <c r="D39" s="7" t="s">
        <v>2</v>
      </c>
      <c r="E39" s="41">
        <v>101.5</v>
      </c>
      <c r="F39" s="42">
        <v>110.29</v>
      </c>
      <c r="G39" s="43">
        <v>107.333333</v>
      </c>
      <c r="H39" s="32">
        <f t="shared" si="12"/>
        <v>106.37444433333333</v>
      </c>
      <c r="I39" s="44">
        <v>110</v>
      </c>
      <c r="J39" s="43">
        <v>95.25</v>
      </c>
      <c r="K39" s="43">
        <v>102.625</v>
      </c>
      <c r="L39" s="34">
        <f t="shared" si="13"/>
        <v>102.625</v>
      </c>
      <c r="M39" s="35">
        <v>69.5</v>
      </c>
      <c r="N39" s="36">
        <v>88</v>
      </c>
      <c r="O39" s="37" t="s">
        <v>228</v>
      </c>
      <c r="P39" s="36">
        <v>90</v>
      </c>
      <c r="Q39" s="2">
        <v>23</v>
      </c>
      <c r="R39" s="36">
        <f t="shared" si="14"/>
        <v>92</v>
      </c>
      <c r="S39" s="65">
        <f t="shared" si="15"/>
        <v>89.256166649999997</v>
      </c>
      <c r="T39" s="38" t="s">
        <v>181</v>
      </c>
      <c r="U39" s="39" t="str">
        <f t="shared" si="16"/>
        <v>A</v>
      </c>
      <c r="V39" s="6" t="s">
        <v>20</v>
      </c>
      <c r="W39" s="5">
        <v>13522039</v>
      </c>
      <c r="X39" s="7" t="s">
        <v>2</v>
      </c>
      <c r="Y39" s="40">
        <v>19</v>
      </c>
      <c r="Z39" s="8"/>
      <c r="AA39" s="8"/>
    </row>
    <row r="40" spans="1:27" x14ac:dyDescent="0.25">
      <c r="A40" s="1">
        <v>20</v>
      </c>
      <c r="B40" s="5">
        <v>13522041</v>
      </c>
      <c r="C40" s="6" t="s">
        <v>21</v>
      </c>
      <c r="D40" s="7" t="s">
        <v>2</v>
      </c>
      <c r="E40" s="41">
        <v>66</v>
      </c>
      <c r="F40" s="42">
        <v>91.04</v>
      </c>
      <c r="G40" s="43">
        <v>101</v>
      </c>
      <c r="H40" s="32">
        <f t="shared" si="12"/>
        <v>86.013333333333335</v>
      </c>
      <c r="I40" s="44">
        <v>103</v>
      </c>
      <c r="J40" s="43">
        <v>103.5</v>
      </c>
      <c r="K40" s="43">
        <v>83.5</v>
      </c>
      <c r="L40" s="34">
        <f t="shared" si="13"/>
        <v>96.666666666666671</v>
      </c>
      <c r="M40" s="35">
        <v>47</v>
      </c>
      <c r="N40" s="36">
        <v>86.5</v>
      </c>
      <c r="O40" s="37" t="s">
        <v>180</v>
      </c>
      <c r="P40" s="36">
        <v>85</v>
      </c>
      <c r="Q40" s="2">
        <v>18</v>
      </c>
      <c r="R40" s="36">
        <f t="shared" si="14"/>
        <v>72</v>
      </c>
      <c r="S40" s="65">
        <f t="shared" si="15"/>
        <v>78.147833333333338</v>
      </c>
      <c r="T40" s="38" t="s">
        <v>180</v>
      </c>
      <c r="U40" s="39" t="str">
        <f t="shared" si="16"/>
        <v>AB</v>
      </c>
      <c r="V40" s="6" t="s">
        <v>21</v>
      </c>
      <c r="W40" s="5">
        <v>13522041</v>
      </c>
      <c r="X40" s="7" t="s">
        <v>2</v>
      </c>
      <c r="Y40" s="40">
        <v>20</v>
      </c>
      <c r="Z40" s="8"/>
      <c r="AA40" s="8"/>
    </row>
    <row r="41" spans="1:27" x14ac:dyDescent="0.25">
      <c r="A41" s="1">
        <v>21</v>
      </c>
      <c r="B41" s="5">
        <v>13522043</v>
      </c>
      <c r="C41" s="6" t="s">
        <v>22</v>
      </c>
      <c r="D41" s="7" t="s">
        <v>2</v>
      </c>
      <c r="E41" s="41">
        <v>92</v>
      </c>
      <c r="F41" s="42">
        <v>107.5</v>
      </c>
      <c r="G41" s="43">
        <v>95.333333300000007</v>
      </c>
      <c r="H41" s="32">
        <f t="shared" si="12"/>
        <v>98.277777766666659</v>
      </c>
      <c r="I41" s="44">
        <v>106</v>
      </c>
      <c r="J41" s="43">
        <v>103.75</v>
      </c>
      <c r="K41" s="43">
        <v>95.025000000000006</v>
      </c>
      <c r="L41" s="34">
        <f t="shared" si="13"/>
        <v>101.59166666666665</v>
      </c>
      <c r="M41" s="35">
        <v>43.5</v>
      </c>
      <c r="N41" s="36">
        <v>86.5</v>
      </c>
      <c r="O41" s="37" t="s">
        <v>180</v>
      </c>
      <c r="P41" s="36">
        <v>85</v>
      </c>
      <c r="Q41" s="2">
        <v>20</v>
      </c>
      <c r="R41" s="36">
        <f t="shared" si="14"/>
        <v>80</v>
      </c>
      <c r="S41" s="65">
        <f t="shared" si="15"/>
        <v>80.297499998333336</v>
      </c>
      <c r="T41" s="38" t="s">
        <v>181</v>
      </c>
      <c r="U41" s="39" t="str">
        <f t="shared" si="16"/>
        <v>AB</v>
      </c>
      <c r="V41" s="6" t="s">
        <v>22</v>
      </c>
      <c r="W41" s="5">
        <v>13522043</v>
      </c>
      <c r="X41" s="7" t="s">
        <v>2</v>
      </c>
      <c r="Y41" s="40">
        <v>21</v>
      </c>
      <c r="Z41" s="8"/>
      <c r="AA41" s="8"/>
    </row>
    <row r="42" spans="1:27" x14ac:dyDescent="0.25">
      <c r="A42" s="1">
        <v>22</v>
      </c>
      <c r="B42" s="5">
        <v>13522045</v>
      </c>
      <c r="C42" s="6" t="s">
        <v>23</v>
      </c>
      <c r="D42" s="7" t="s">
        <v>2</v>
      </c>
      <c r="E42" s="41">
        <v>103.5</v>
      </c>
      <c r="F42" s="42">
        <v>109.43</v>
      </c>
      <c r="G42" s="43">
        <v>103</v>
      </c>
      <c r="H42" s="32">
        <f t="shared" si="12"/>
        <v>105.31</v>
      </c>
      <c r="I42" s="44">
        <v>108</v>
      </c>
      <c r="J42" s="43">
        <v>109.25</v>
      </c>
      <c r="K42" s="43">
        <v>108.25</v>
      </c>
      <c r="L42" s="34">
        <f t="shared" si="13"/>
        <v>108.5</v>
      </c>
      <c r="M42" s="35">
        <v>55</v>
      </c>
      <c r="N42" s="36">
        <v>90.5</v>
      </c>
      <c r="O42" s="37" t="s">
        <v>180</v>
      </c>
      <c r="P42" s="36">
        <v>85</v>
      </c>
      <c r="Q42" s="2">
        <v>24</v>
      </c>
      <c r="R42" s="36">
        <f t="shared" si="14"/>
        <v>96</v>
      </c>
      <c r="S42" s="65">
        <f t="shared" si="15"/>
        <v>87.309000000000012</v>
      </c>
      <c r="T42" s="38" t="s">
        <v>179</v>
      </c>
      <c r="U42" s="39" t="str">
        <f t="shared" si="16"/>
        <v>A</v>
      </c>
      <c r="V42" s="6" t="s">
        <v>23</v>
      </c>
      <c r="W42" s="5">
        <v>13522045</v>
      </c>
      <c r="X42" s="7" t="s">
        <v>2</v>
      </c>
      <c r="Y42" s="40">
        <v>22</v>
      </c>
      <c r="Z42" s="8"/>
      <c r="AA42" s="8"/>
    </row>
    <row r="43" spans="1:27" x14ac:dyDescent="0.25">
      <c r="A43" s="1">
        <v>23</v>
      </c>
      <c r="B43" s="5">
        <v>13522047</v>
      </c>
      <c r="C43" s="6" t="s">
        <v>24</v>
      </c>
      <c r="D43" s="7" t="s">
        <v>2</v>
      </c>
      <c r="E43" s="41">
        <v>99</v>
      </c>
      <c r="F43" s="42">
        <v>120</v>
      </c>
      <c r="G43" s="43">
        <v>100.666667</v>
      </c>
      <c r="H43" s="32">
        <f t="shared" si="12"/>
        <v>106.55555566666668</v>
      </c>
      <c r="I43" s="44">
        <v>107</v>
      </c>
      <c r="J43" s="43">
        <v>113</v>
      </c>
      <c r="K43" s="43">
        <v>105</v>
      </c>
      <c r="L43" s="34">
        <f t="shared" si="13"/>
        <v>108.33333333333333</v>
      </c>
      <c r="M43" s="35">
        <v>41</v>
      </c>
      <c r="N43" s="36">
        <v>64</v>
      </c>
      <c r="O43" s="37" t="s">
        <v>180</v>
      </c>
      <c r="P43" s="36">
        <v>85</v>
      </c>
      <c r="Q43" s="2">
        <v>21</v>
      </c>
      <c r="R43" s="36">
        <f t="shared" si="14"/>
        <v>84</v>
      </c>
      <c r="S43" s="48">
        <f t="shared" si="15"/>
        <v>75.050000016666658</v>
      </c>
      <c r="T43" s="38" t="s">
        <v>184</v>
      </c>
      <c r="U43" s="39" t="str">
        <f t="shared" si="16"/>
        <v>B</v>
      </c>
      <c r="V43" s="6" t="s">
        <v>24</v>
      </c>
      <c r="W43" s="5">
        <v>13522047</v>
      </c>
      <c r="X43" s="7" t="s">
        <v>2</v>
      </c>
      <c r="Y43" s="40">
        <v>23</v>
      </c>
      <c r="Z43" s="8"/>
      <c r="AA43" s="8"/>
    </row>
    <row r="44" spans="1:27" x14ac:dyDescent="0.25">
      <c r="A44" s="1">
        <v>24</v>
      </c>
      <c r="B44" s="5">
        <v>13522049</v>
      </c>
      <c r="C44" s="6" t="s">
        <v>25</v>
      </c>
      <c r="D44" s="7" t="s">
        <v>2</v>
      </c>
      <c r="E44" s="41">
        <v>96</v>
      </c>
      <c r="F44" s="42">
        <v>112</v>
      </c>
      <c r="G44" s="43">
        <v>97.666666699999993</v>
      </c>
      <c r="H44" s="32">
        <f t="shared" si="12"/>
        <v>101.8888889</v>
      </c>
      <c r="I44" s="44">
        <v>110</v>
      </c>
      <c r="J44" s="43">
        <v>89.4</v>
      </c>
      <c r="K44" s="43">
        <v>112.5</v>
      </c>
      <c r="L44" s="34">
        <f t="shared" si="13"/>
        <v>103.96666666666665</v>
      </c>
      <c r="M44" s="35">
        <v>46</v>
      </c>
      <c r="N44" s="36">
        <v>74</v>
      </c>
      <c r="O44" s="37" t="s">
        <v>180</v>
      </c>
      <c r="P44" s="36">
        <v>85</v>
      </c>
      <c r="Q44" s="2">
        <v>25</v>
      </c>
      <c r="R44" s="36">
        <f t="shared" si="14"/>
        <v>100</v>
      </c>
      <c r="S44" s="65">
        <f t="shared" si="15"/>
        <v>78.376666668333328</v>
      </c>
      <c r="T44" s="38" t="s">
        <v>181</v>
      </c>
      <c r="U44" s="39" t="str">
        <f t="shared" si="16"/>
        <v>AB</v>
      </c>
      <c r="V44" s="6" t="s">
        <v>25</v>
      </c>
      <c r="W44" s="5">
        <v>13522049</v>
      </c>
      <c r="X44" s="7" t="s">
        <v>2</v>
      </c>
      <c r="Y44" s="40">
        <v>24</v>
      </c>
      <c r="Z44" s="8"/>
      <c r="AA44" s="8"/>
    </row>
    <row r="45" spans="1:27" x14ac:dyDescent="0.25">
      <c r="A45" s="1">
        <v>25</v>
      </c>
      <c r="B45" s="5">
        <v>13522051</v>
      </c>
      <c r="C45" s="6" t="s">
        <v>26</v>
      </c>
      <c r="D45" s="7" t="s">
        <v>2</v>
      </c>
      <c r="E45" s="41">
        <v>49.5</v>
      </c>
      <c r="F45" s="42">
        <v>47.29</v>
      </c>
      <c r="G45" s="43">
        <v>0</v>
      </c>
      <c r="H45" s="32">
        <f t="shared" si="12"/>
        <v>32.263333333333328</v>
      </c>
      <c r="I45" s="44">
        <v>9</v>
      </c>
      <c r="J45" s="43">
        <v>90.75</v>
      </c>
      <c r="K45" s="43">
        <v>18</v>
      </c>
      <c r="L45" s="34">
        <f t="shared" si="13"/>
        <v>39.25</v>
      </c>
      <c r="M45" s="35">
        <v>35</v>
      </c>
      <c r="N45" s="36">
        <v>0</v>
      </c>
      <c r="O45" s="37" t="s">
        <v>180</v>
      </c>
      <c r="P45" s="36">
        <v>85</v>
      </c>
      <c r="Q45" s="2">
        <v>5</v>
      </c>
      <c r="R45" s="36">
        <f t="shared" si="14"/>
        <v>20</v>
      </c>
      <c r="S45" s="65">
        <f t="shared" si="15"/>
        <v>26.189499999999999</v>
      </c>
      <c r="T45" s="38"/>
      <c r="U45" s="39" t="s">
        <v>232</v>
      </c>
      <c r="V45" s="6" t="s">
        <v>26</v>
      </c>
      <c r="W45" s="5">
        <v>13522051</v>
      </c>
      <c r="X45" s="7" t="s">
        <v>2</v>
      </c>
      <c r="Y45" s="40">
        <v>25</v>
      </c>
      <c r="Z45" s="8"/>
      <c r="AA45" s="8"/>
    </row>
    <row r="46" spans="1:27" x14ac:dyDescent="0.25">
      <c r="A46" s="1">
        <v>26</v>
      </c>
      <c r="B46" s="5">
        <v>13522053</v>
      </c>
      <c r="C46" s="6" t="s">
        <v>27</v>
      </c>
      <c r="D46" s="7" t="s">
        <v>2</v>
      </c>
      <c r="E46" s="41">
        <v>91.5</v>
      </c>
      <c r="F46" s="42">
        <v>115</v>
      </c>
      <c r="G46" s="43">
        <v>109.666667</v>
      </c>
      <c r="H46" s="32">
        <f t="shared" si="12"/>
        <v>105.38888900000001</v>
      </c>
      <c r="I46" s="44">
        <v>105</v>
      </c>
      <c r="J46" s="43">
        <v>106.95</v>
      </c>
      <c r="K46" s="43">
        <v>110</v>
      </c>
      <c r="L46" s="34">
        <f t="shared" si="13"/>
        <v>107.31666666666666</v>
      </c>
      <c r="M46" s="35">
        <v>32.5</v>
      </c>
      <c r="N46" s="36">
        <v>78.5</v>
      </c>
      <c r="O46" s="37" t="s">
        <v>228</v>
      </c>
      <c r="P46" s="36">
        <v>90</v>
      </c>
      <c r="Q46" s="2">
        <v>24</v>
      </c>
      <c r="R46" s="36">
        <f t="shared" si="14"/>
        <v>96</v>
      </c>
      <c r="S46" s="65">
        <f t="shared" si="15"/>
        <v>77.809166683333345</v>
      </c>
      <c r="T46" s="38" t="s">
        <v>181</v>
      </c>
      <c r="U46" s="39" t="str">
        <f t="shared" ref="U46:U77" si="17">VLOOKUP(S46,$T$4:$U$10,2)</f>
        <v>AB</v>
      </c>
      <c r="V46" s="6" t="s">
        <v>27</v>
      </c>
      <c r="W46" s="5">
        <v>13522053</v>
      </c>
      <c r="X46" s="7" t="s">
        <v>2</v>
      </c>
      <c r="Y46" s="40">
        <v>26</v>
      </c>
      <c r="Z46" s="8"/>
      <c r="AA46" s="8"/>
    </row>
    <row r="47" spans="1:27" x14ac:dyDescent="0.25">
      <c r="A47" s="1">
        <v>27</v>
      </c>
      <c r="B47" s="5">
        <v>13522055</v>
      </c>
      <c r="C47" s="6" t="s">
        <v>28</v>
      </c>
      <c r="D47" s="7" t="s">
        <v>2</v>
      </c>
      <c r="E47" s="41">
        <v>107</v>
      </c>
      <c r="F47" s="42">
        <v>103.5</v>
      </c>
      <c r="G47" s="43">
        <v>104</v>
      </c>
      <c r="H47" s="32">
        <f t="shared" si="12"/>
        <v>104.83333333333333</v>
      </c>
      <c r="I47" s="44">
        <v>106</v>
      </c>
      <c r="J47" s="43">
        <v>113</v>
      </c>
      <c r="K47" s="43">
        <v>112</v>
      </c>
      <c r="L47" s="34">
        <f t="shared" si="13"/>
        <v>110.33333333333333</v>
      </c>
      <c r="M47" s="35">
        <v>55</v>
      </c>
      <c r="N47" s="36">
        <v>76.5</v>
      </c>
      <c r="O47" s="37" t="s">
        <v>228</v>
      </c>
      <c r="P47" s="36">
        <v>90</v>
      </c>
      <c r="Q47" s="2">
        <v>23</v>
      </c>
      <c r="R47" s="36">
        <f t="shared" si="14"/>
        <v>92</v>
      </c>
      <c r="S47" s="65">
        <f t="shared" si="15"/>
        <v>83.204166666666666</v>
      </c>
      <c r="T47" s="38" t="s">
        <v>180</v>
      </c>
      <c r="U47" s="39" t="str">
        <f t="shared" si="17"/>
        <v>A</v>
      </c>
      <c r="V47" s="6" t="s">
        <v>28</v>
      </c>
      <c r="W47" s="5">
        <v>13522055</v>
      </c>
      <c r="X47" s="7" t="s">
        <v>2</v>
      </c>
      <c r="Y47" s="40">
        <v>27</v>
      </c>
      <c r="Z47" s="8"/>
      <c r="AA47" s="8"/>
    </row>
    <row r="48" spans="1:27" x14ac:dyDescent="0.25">
      <c r="A48" s="1">
        <v>28</v>
      </c>
      <c r="B48" s="5">
        <v>13522057</v>
      </c>
      <c r="C48" s="6" t="s">
        <v>29</v>
      </c>
      <c r="D48" s="7" t="s">
        <v>2</v>
      </c>
      <c r="E48" s="41">
        <v>95</v>
      </c>
      <c r="F48" s="42">
        <v>104.14</v>
      </c>
      <c r="G48" s="43">
        <v>107.833333</v>
      </c>
      <c r="H48" s="32">
        <f t="shared" si="12"/>
        <v>102.32444433333332</v>
      </c>
      <c r="I48" s="44">
        <v>110</v>
      </c>
      <c r="J48" s="43">
        <v>107</v>
      </c>
      <c r="K48" s="43">
        <v>110</v>
      </c>
      <c r="L48" s="34">
        <f t="shared" si="13"/>
        <v>109</v>
      </c>
      <c r="M48" s="35">
        <v>39</v>
      </c>
      <c r="N48" s="36">
        <v>63.5</v>
      </c>
      <c r="O48" s="37" t="s">
        <v>228</v>
      </c>
      <c r="P48" s="36">
        <v>90</v>
      </c>
      <c r="Q48" s="2">
        <v>24</v>
      </c>
      <c r="R48" s="36">
        <f t="shared" si="14"/>
        <v>96</v>
      </c>
      <c r="S48" s="65">
        <f t="shared" si="15"/>
        <v>74.436166650000004</v>
      </c>
      <c r="T48" s="38" t="s">
        <v>181</v>
      </c>
      <c r="U48" s="39" t="str">
        <f t="shared" si="17"/>
        <v>B</v>
      </c>
      <c r="V48" s="6" t="s">
        <v>29</v>
      </c>
      <c r="W48" s="5">
        <v>13522057</v>
      </c>
      <c r="X48" s="7" t="s">
        <v>2</v>
      </c>
      <c r="Y48" s="40">
        <v>28</v>
      </c>
      <c r="Z48" s="8"/>
      <c r="AA48" s="8"/>
    </row>
    <row r="49" spans="1:27" x14ac:dyDescent="0.25">
      <c r="A49" s="1">
        <v>29</v>
      </c>
      <c r="B49" s="5">
        <v>13522059</v>
      </c>
      <c r="C49" s="6" t="s">
        <v>30</v>
      </c>
      <c r="D49" s="7" t="s">
        <v>2</v>
      </c>
      <c r="E49" s="41">
        <v>97</v>
      </c>
      <c r="F49" s="42">
        <v>93.5</v>
      </c>
      <c r="G49" s="43">
        <v>103</v>
      </c>
      <c r="H49" s="32">
        <f t="shared" si="12"/>
        <v>97.833333333333329</v>
      </c>
      <c r="I49" s="44">
        <v>103</v>
      </c>
      <c r="J49" s="43">
        <v>83.3125</v>
      </c>
      <c r="K49" s="43">
        <v>34</v>
      </c>
      <c r="L49" s="34">
        <f t="shared" si="13"/>
        <v>73.4375</v>
      </c>
      <c r="M49" s="35">
        <v>37.5</v>
      </c>
      <c r="N49" s="36">
        <v>82.5</v>
      </c>
      <c r="O49" s="37" t="s">
        <v>180</v>
      </c>
      <c r="P49" s="36">
        <v>85</v>
      </c>
      <c r="Q49" s="2">
        <v>25</v>
      </c>
      <c r="R49" s="36">
        <f t="shared" si="14"/>
        <v>100</v>
      </c>
      <c r="S49" s="65">
        <f t="shared" si="15"/>
        <v>72.3</v>
      </c>
      <c r="T49" s="38" t="s">
        <v>179</v>
      </c>
      <c r="U49" s="39" t="str">
        <f t="shared" si="17"/>
        <v>B</v>
      </c>
      <c r="V49" s="6" t="s">
        <v>30</v>
      </c>
      <c r="W49" s="5">
        <v>13522059</v>
      </c>
      <c r="X49" s="7" t="s">
        <v>2</v>
      </c>
      <c r="Y49" s="40">
        <v>29</v>
      </c>
      <c r="Z49" s="8"/>
      <c r="AA49" s="8"/>
    </row>
    <row r="50" spans="1:27" x14ac:dyDescent="0.25">
      <c r="A50" s="1">
        <v>30</v>
      </c>
      <c r="B50" s="5">
        <v>13522061</v>
      </c>
      <c r="C50" s="6" t="s">
        <v>31</v>
      </c>
      <c r="D50" s="7" t="s">
        <v>2</v>
      </c>
      <c r="E50" s="41">
        <v>96</v>
      </c>
      <c r="F50" s="42">
        <v>99.89</v>
      </c>
      <c r="G50" s="43">
        <v>104.333333</v>
      </c>
      <c r="H50" s="32">
        <f t="shared" si="12"/>
        <v>100.07444433333332</v>
      </c>
      <c r="I50" s="44">
        <v>107</v>
      </c>
      <c r="J50" s="43">
        <v>104.5</v>
      </c>
      <c r="K50" s="43">
        <v>107.4</v>
      </c>
      <c r="L50" s="34">
        <f t="shared" si="13"/>
        <v>106.3</v>
      </c>
      <c r="M50" s="35">
        <v>66.5</v>
      </c>
      <c r="N50" s="36">
        <v>61.5</v>
      </c>
      <c r="O50" s="37" t="s">
        <v>179</v>
      </c>
      <c r="P50" s="36">
        <v>80</v>
      </c>
      <c r="Q50" s="2">
        <v>24</v>
      </c>
      <c r="R50" s="36">
        <f t="shared" si="14"/>
        <v>96</v>
      </c>
      <c r="S50" s="65">
        <f t="shared" si="15"/>
        <v>79.283666650000001</v>
      </c>
      <c r="T50" s="38" t="s">
        <v>181</v>
      </c>
      <c r="U50" s="39" t="str">
        <f t="shared" si="17"/>
        <v>AB</v>
      </c>
      <c r="V50" s="6" t="s">
        <v>31</v>
      </c>
      <c r="W50" s="5">
        <v>13522061</v>
      </c>
      <c r="X50" s="7" t="s">
        <v>2</v>
      </c>
      <c r="Y50" s="40">
        <v>30</v>
      </c>
      <c r="Z50" s="8"/>
      <c r="AA50" s="8"/>
    </row>
    <row r="51" spans="1:27" x14ac:dyDescent="0.25">
      <c r="A51" s="1">
        <v>31</v>
      </c>
      <c r="B51" s="5">
        <v>13522063</v>
      </c>
      <c r="C51" s="6" t="s">
        <v>32</v>
      </c>
      <c r="D51" s="7" t="s">
        <v>2</v>
      </c>
      <c r="E51" s="41">
        <v>82.5</v>
      </c>
      <c r="F51" s="42">
        <v>108.57</v>
      </c>
      <c r="G51" s="43">
        <v>105.333333</v>
      </c>
      <c r="H51" s="32">
        <f t="shared" si="12"/>
        <v>98.801110999999992</v>
      </c>
      <c r="I51" s="44">
        <v>107</v>
      </c>
      <c r="J51" s="43">
        <v>106.95</v>
      </c>
      <c r="K51" s="43">
        <v>115</v>
      </c>
      <c r="L51" s="34">
        <f t="shared" si="13"/>
        <v>109.64999999999999</v>
      </c>
      <c r="M51" s="35">
        <v>51</v>
      </c>
      <c r="N51" s="36">
        <v>89</v>
      </c>
      <c r="O51" s="37" t="s">
        <v>228</v>
      </c>
      <c r="P51" s="36">
        <v>90</v>
      </c>
      <c r="Q51" s="2">
        <v>24</v>
      </c>
      <c r="R51" s="36">
        <f t="shared" si="14"/>
        <v>96</v>
      </c>
      <c r="S51" s="65">
        <f t="shared" si="15"/>
        <v>85.32516665</v>
      </c>
      <c r="T51" s="38" t="s">
        <v>182</v>
      </c>
      <c r="U51" s="39" t="str">
        <f t="shared" si="17"/>
        <v>A</v>
      </c>
      <c r="V51" s="6" t="s">
        <v>32</v>
      </c>
      <c r="W51" s="5">
        <v>13522063</v>
      </c>
      <c r="X51" s="7" t="s">
        <v>2</v>
      </c>
      <c r="Y51" s="40">
        <v>31</v>
      </c>
      <c r="Z51" s="8"/>
      <c r="AA51" s="8"/>
    </row>
    <row r="52" spans="1:27" x14ac:dyDescent="0.25">
      <c r="A52" s="1">
        <v>32</v>
      </c>
      <c r="B52" s="5">
        <v>13522065</v>
      </c>
      <c r="C52" s="6" t="s">
        <v>33</v>
      </c>
      <c r="D52" s="7" t="s">
        <v>2</v>
      </c>
      <c r="E52" s="41">
        <v>82</v>
      </c>
      <c r="F52" s="42">
        <v>101.71</v>
      </c>
      <c r="G52" s="43">
        <v>100</v>
      </c>
      <c r="H52" s="32">
        <f t="shared" si="12"/>
        <v>94.57</v>
      </c>
      <c r="I52" s="44">
        <v>80</v>
      </c>
      <c r="J52" s="43">
        <v>101.25</v>
      </c>
      <c r="K52" s="43">
        <v>99.25</v>
      </c>
      <c r="L52" s="34">
        <f t="shared" si="13"/>
        <v>93.5</v>
      </c>
      <c r="M52" s="35">
        <v>54</v>
      </c>
      <c r="N52" s="36">
        <v>88</v>
      </c>
      <c r="O52" s="37" t="s">
        <v>230</v>
      </c>
      <c r="P52" s="36">
        <v>80</v>
      </c>
      <c r="Q52" s="2">
        <v>25</v>
      </c>
      <c r="R52" s="36">
        <f t="shared" si="14"/>
        <v>100</v>
      </c>
      <c r="S52" s="65">
        <f t="shared" si="15"/>
        <v>81.485500000000002</v>
      </c>
      <c r="T52" s="38" t="s">
        <v>179</v>
      </c>
      <c r="U52" s="39" t="str">
        <f t="shared" si="17"/>
        <v>A</v>
      </c>
      <c r="V52" s="6" t="s">
        <v>33</v>
      </c>
      <c r="W52" s="5">
        <v>13522065</v>
      </c>
      <c r="X52" s="7" t="s">
        <v>2</v>
      </c>
      <c r="Y52" s="40">
        <v>32</v>
      </c>
      <c r="Z52" s="8"/>
      <c r="AA52" s="8"/>
    </row>
    <row r="53" spans="1:27" x14ac:dyDescent="0.25">
      <c r="A53" s="1">
        <v>33</v>
      </c>
      <c r="B53" s="5">
        <v>13522067</v>
      </c>
      <c r="C53" s="6" t="s">
        <v>34</v>
      </c>
      <c r="D53" s="7" t="s">
        <v>2</v>
      </c>
      <c r="E53" s="41">
        <v>92.5</v>
      </c>
      <c r="F53" s="42">
        <v>102.79</v>
      </c>
      <c r="G53" s="43">
        <v>102</v>
      </c>
      <c r="H53" s="32">
        <f t="shared" ref="H53:H84" si="18">AVERAGE(E53:G53)</f>
        <v>99.096666666666678</v>
      </c>
      <c r="I53" s="44">
        <v>104</v>
      </c>
      <c r="J53" s="43">
        <v>96.7</v>
      </c>
      <c r="K53" s="43">
        <v>113.5</v>
      </c>
      <c r="L53" s="34">
        <f t="shared" ref="L53:L84" si="19">AVERAGE(I53:K53)</f>
        <v>104.73333333333333</v>
      </c>
      <c r="M53" s="35">
        <v>30</v>
      </c>
      <c r="N53" s="36">
        <v>90.5</v>
      </c>
      <c r="O53" s="37" t="s">
        <v>228</v>
      </c>
      <c r="P53" s="36">
        <v>90</v>
      </c>
      <c r="Q53" s="2">
        <v>25</v>
      </c>
      <c r="R53" s="36">
        <f t="shared" ref="R53:R84" si="20">(Q53/25 * 100)</f>
        <v>100</v>
      </c>
      <c r="S53" s="65">
        <f t="shared" ref="S53:S84" si="21">($H$16*H53)+($L$16*L53)+($M$16*M53)+($N$16*N53)+($P$16*P53)+($R$16*R53)</f>
        <v>79.723666666666674</v>
      </c>
      <c r="T53" s="38" t="s">
        <v>182</v>
      </c>
      <c r="U53" s="39" t="str">
        <f t="shared" si="17"/>
        <v>AB</v>
      </c>
      <c r="V53" s="6" t="s">
        <v>34</v>
      </c>
      <c r="W53" s="5">
        <v>13522067</v>
      </c>
      <c r="X53" s="7" t="s">
        <v>2</v>
      </c>
      <c r="Y53" s="40">
        <v>33</v>
      </c>
      <c r="Z53" s="8"/>
      <c r="AA53" s="8"/>
    </row>
    <row r="54" spans="1:27" x14ac:dyDescent="0.25">
      <c r="A54" s="1">
        <v>34</v>
      </c>
      <c r="B54" s="5">
        <v>13522069</v>
      </c>
      <c r="C54" s="6" t="s">
        <v>35</v>
      </c>
      <c r="D54" s="7" t="s">
        <v>2</v>
      </c>
      <c r="E54" s="41">
        <v>61.5</v>
      </c>
      <c r="F54" s="42">
        <v>112.5</v>
      </c>
      <c r="G54" s="43">
        <v>99</v>
      </c>
      <c r="H54" s="32">
        <f t="shared" si="18"/>
        <v>91</v>
      </c>
      <c r="I54" s="44">
        <v>107</v>
      </c>
      <c r="J54" s="43">
        <v>104.55</v>
      </c>
      <c r="K54" s="43">
        <v>91.25</v>
      </c>
      <c r="L54" s="34">
        <f t="shared" si="19"/>
        <v>100.93333333333334</v>
      </c>
      <c r="M54" s="35">
        <v>54</v>
      </c>
      <c r="N54" s="36">
        <v>91.5</v>
      </c>
      <c r="O54" s="37" t="s">
        <v>180</v>
      </c>
      <c r="P54" s="36">
        <v>85</v>
      </c>
      <c r="Q54" s="2">
        <v>24</v>
      </c>
      <c r="R54" s="36">
        <f t="shared" si="20"/>
        <v>96</v>
      </c>
      <c r="S54" s="65">
        <f t="shared" si="21"/>
        <v>83.724166666666676</v>
      </c>
      <c r="T54" s="38" t="s">
        <v>185</v>
      </c>
      <c r="U54" s="39" t="str">
        <f t="shared" si="17"/>
        <v>A</v>
      </c>
      <c r="V54" s="6" t="s">
        <v>35</v>
      </c>
      <c r="W54" s="5">
        <v>13522069</v>
      </c>
      <c r="X54" s="7" t="s">
        <v>2</v>
      </c>
      <c r="Y54" s="40">
        <v>34</v>
      </c>
      <c r="Z54" s="8"/>
      <c r="AA54" s="8"/>
    </row>
    <row r="55" spans="1:27" x14ac:dyDescent="0.25">
      <c r="A55" s="1">
        <v>35</v>
      </c>
      <c r="B55" s="5">
        <v>13522071</v>
      </c>
      <c r="C55" s="6" t="s">
        <v>36</v>
      </c>
      <c r="D55" s="7" t="s">
        <v>2</v>
      </c>
      <c r="E55" s="41">
        <v>108</v>
      </c>
      <c r="F55" s="42">
        <v>101.5</v>
      </c>
      <c r="G55" s="43">
        <v>100.333333</v>
      </c>
      <c r="H55" s="32">
        <f t="shared" si="18"/>
        <v>103.27777766666667</v>
      </c>
      <c r="I55" s="44">
        <v>107</v>
      </c>
      <c r="J55" s="43">
        <v>101.25</v>
      </c>
      <c r="K55" s="43">
        <v>106.25</v>
      </c>
      <c r="L55" s="34">
        <f t="shared" si="19"/>
        <v>104.83333333333333</v>
      </c>
      <c r="M55" s="35">
        <v>46.5</v>
      </c>
      <c r="N55" s="36">
        <v>54</v>
      </c>
      <c r="O55" s="37" t="s">
        <v>228</v>
      </c>
      <c r="P55" s="36">
        <v>90</v>
      </c>
      <c r="Q55" s="2">
        <v>24</v>
      </c>
      <c r="R55" s="36">
        <f t="shared" si="20"/>
        <v>96</v>
      </c>
      <c r="S55" s="65">
        <f t="shared" si="21"/>
        <v>72.53333331666667</v>
      </c>
      <c r="T55" s="38" t="s">
        <v>181</v>
      </c>
      <c r="U55" s="39" t="str">
        <f t="shared" si="17"/>
        <v>B</v>
      </c>
      <c r="V55" s="6" t="s">
        <v>36</v>
      </c>
      <c r="W55" s="5">
        <v>13522071</v>
      </c>
      <c r="X55" s="7" t="s">
        <v>2</v>
      </c>
      <c r="Y55" s="40">
        <v>35</v>
      </c>
      <c r="Z55" s="8"/>
      <c r="AA55" s="8"/>
    </row>
    <row r="56" spans="1:27" x14ac:dyDescent="0.25">
      <c r="A56" s="1">
        <v>36</v>
      </c>
      <c r="B56" s="5">
        <v>13522073</v>
      </c>
      <c r="C56" s="6" t="s">
        <v>37</v>
      </c>
      <c r="D56" s="7" t="s">
        <v>2</v>
      </c>
      <c r="E56" s="41">
        <v>101</v>
      </c>
      <c r="F56" s="42">
        <v>110.14</v>
      </c>
      <c r="G56" s="43">
        <v>104</v>
      </c>
      <c r="H56" s="32">
        <f t="shared" si="18"/>
        <v>105.04666666666667</v>
      </c>
      <c r="I56" s="44">
        <v>110</v>
      </c>
      <c r="J56" s="43">
        <v>113</v>
      </c>
      <c r="K56" s="43">
        <v>109.25</v>
      </c>
      <c r="L56" s="34">
        <f t="shared" si="19"/>
        <v>110.75</v>
      </c>
      <c r="M56" s="35">
        <v>54</v>
      </c>
      <c r="N56" s="36">
        <v>92.5</v>
      </c>
      <c r="O56" s="37" t="s">
        <v>180</v>
      </c>
      <c r="P56" s="36">
        <v>85</v>
      </c>
      <c r="Q56" s="2">
        <v>22</v>
      </c>
      <c r="R56" s="36">
        <f t="shared" si="20"/>
        <v>88</v>
      </c>
      <c r="S56" s="65">
        <f t="shared" si="21"/>
        <v>87.919500000000014</v>
      </c>
      <c r="T56" s="38" t="s">
        <v>181</v>
      </c>
      <c r="U56" s="39" t="str">
        <f t="shared" si="17"/>
        <v>A</v>
      </c>
      <c r="V56" s="6" t="s">
        <v>37</v>
      </c>
      <c r="W56" s="5">
        <v>13522073</v>
      </c>
      <c r="X56" s="7" t="s">
        <v>2</v>
      </c>
      <c r="Y56" s="40">
        <v>36</v>
      </c>
      <c r="Z56" s="8"/>
      <c r="AA56" s="8"/>
    </row>
    <row r="57" spans="1:27" x14ac:dyDescent="0.25">
      <c r="A57" s="1">
        <v>37</v>
      </c>
      <c r="B57" s="5">
        <v>13522075</v>
      </c>
      <c r="C57" s="6" t="s">
        <v>38</v>
      </c>
      <c r="D57" s="7" t="s">
        <v>2</v>
      </c>
      <c r="E57" s="41">
        <v>100</v>
      </c>
      <c r="F57" s="42">
        <v>108.29</v>
      </c>
      <c r="G57" s="43">
        <v>99</v>
      </c>
      <c r="H57" s="32">
        <f t="shared" si="18"/>
        <v>102.43</v>
      </c>
      <c r="I57" s="44">
        <v>104</v>
      </c>
      <c r="J57" s="43">
        <v>106</v>
      </c>
      <c r="K57" s="43">
        <v>107.4</v>
      </c>
      <c r="L57" s="34">
        <f t="shared" si="19"/>
        <v>105.8</v>
      </c>
      <c r="M57" s="35">
        <v>72.5</v>
      </c>
      <c r="N57" s="36">
        <v>78.5</v>
      </c>
      <c r="O57" s="37" t="s">
        <v>180</v>
      </c>
      <c r="P57" s="36">
        <v>85</v>
      </c>
      <c r="Q57" s="2">
        <v>22</v>
      </c>
      <c r="R57" s="36">
        <f t="shared" si="20"/>
        <v>88</v>
      </c>
      <c r="S57" s="65">
        <f t="shared" si="21"/>
        <v>86.612000000000009</v>
      </c>
      <c r="T57" s="38" t="s">
        <v>181</v>
      </c>
      <c r="U57" s="39" t="str">
        <f t="shared" si="17"/>
        <v>A</v>
      </c>
      <c r="V57" s="6" t="s">
        <v>38</v>
      </c>
      <c r="W57" s="5">
        <v>13522075</v>
      </c>
      <c r="X57" s="7" t="s">
        <v>2</v>
      </c>
      <c r="Y57" s="40">
        <v>37</v>
      </c>
      <c r="Z57" s="8"/>
      <c r="AA57" s="8"/>
    </row>
    <row r="58" spans="1:27" x14ac:dyDescent="0.25">
      <c r="A58" s="1">
        <v>38</v>
      </c>
      <c r="B58" s="5">
        <v>13522077</v>
      </c>
      <c r="C58" s="6" t="s">
        <v>39</v>
      </c>
      <c r="D58" s="7" t="s">
        <v>2</v>
      </c>
      <c r="E58" s="41">
        <v>88.5</v>
      </c>
      <c r="F58" s="42">
        <v>117</v>
      </c>
      <c r="G58" s="43">
        <v>100.5</v>
      </c>
      <c r="H58" s="32">
        <f t="shared" si="18"/>
        <v>102</v>
      </c>
      <c r="I58" s="44">
        <v>110</v>
      </c>
      <c r="J58" s="43">
        <v>113</v>
      </c>
      <c r="K58" s="43">
        <v>108.25</v>
      </c>
      <c r="L58" s="34">
        <f t="shared" si="19"/>
        <v>110.41666666666667</v>
      </c>
      <c r="M58" s="35">
        <v>30</v>
      </c>
      <c r="N58" s="36">
        <v>90.5</v>
      </c>
      <c r="O58" s="37" t="s">
        <v>179</v>
      </c>
      <c r="P58" s="36">
        <v>80</v>
      </c>
      <c r="Q58" s="2">
        <v>24</v>
      </c>
      <c r="R58" s="36">
        <f t="shared" si="20"/>
        <v>96</v>
      </c>
      <c r="S58" s="65">
        <f t="shared" si="21"/>
        <v>80.69583333333334</v>
      </c>
      <c r="T58" s="38" t="s">
        <v>181</v>
      </c>
      <c r="U58" s="39" t="str">
        <f t="shared" si="17"/>
        <v>AB</v>
      </c>
      <c r="V58" s="6" t="s">
        <v>39</v>
      </c>
      <c r="W58" s="5">
        <v>13522077</v>
      </c>
      <c r="X58" s="7" t="s">
        <v>2</v>
      </c>
      <c r="Y58" s="40">
        <v>38</v>
      </c>
      <c r="Z58" s="8"/>
      <c r="AA58" s="8"/>
    </row>
    <row r="59" spans="1:27" x14ac:dyDescent="0.25">
      <c r="A59" s="1">
        <v>39</v>
      </c>
      <c r="B59" s="5">
        <v>13522079</v>
      </c>
      <c r="C59" s="6" t="s">
        <v>40</v>
      </c>
      <c r="D59" s="7" t="s">
        <v>2</v>
      </c>
      <c r="E59" s="41">
        <v>62.5</v>
      </c>
      <c r="F59" s="42">
        <v>85.79</v>
      </c>
      <c r="G59" s="43">
        <v>89.333333300000007</v>
      </c>
      <c r="H59" s="32">
        <f t="shared" si="18"/>
        <v>79.207777766666666</v>
      </c>
      <c r="I59" s="44">
        <v>104</v>
      </c>
      <c r="J59" s="43">
        <v>113</v>
      </c>
      <c r="K59" s="43">
        <v>100.05</v>
      </c>
      <c r="L59" s="34">
        <f t="shared" si="19"/>
        <v>105.68333333333334</v>
      </c>
      <c r="M59" s="35">
        <v>48</v>
      </c>
      <c r="N59" s="36">
        <v>94</v>
      </c>
      <c r="O59" s="37" t="s">
        <v>179</v>
      </c>
      <c r="P59" s="36">
        <v>80</v>
      </c>
      <c r="Q59" s="2">
        <v>18</v>
      </c>
      <c r="R59" s="36">
        <f t="shared" si="20"/>
        <v>72</v>
      </c>
      <c r="S59" s="65">
        <f t="shared" si="21"/>
        <v>81.367833331666674</v>
      </c>
      <c r="T59" s="38" t="s">
        <v>186</v>
      </c>
      <c r="U59" s="39" t="str">
        <f t="shared" si="17"/>
        <v>A</v>
      </c>
      <c r="V59" s="6" t="s">
        <v>40</v>
      </c>
      <c r="W59" s="5">
        <v>13522079</v>
      </c>
      <c r="X59" s="7" t="s">
        <v>2</v>
      </c>
      <c r="Y59" s="40">
        <v>39</v>
      </c>
      <c r="Z59" s="8"/>
      <c r="AA59" s="8"/>
    </row>
    <row r="60" spans="1:27" x14ac:dyDescent="0.25">
      <c r="A60" s="1">
        <v>40</v>
      </c>
      <c r="B60" s="5">
        <v>13522081</v>
      </c>
      <c r="C60" s="6" t="s">
        <v>41</v>
      </c>
      <c r="D60" s="7" t="s">
        <v>2</v>
      </c>
      <c r="E60" s="41">
        <v>107</v>
      </c>
      <c r="F60" s="42">
        <v>111.64</v>
      </c>
      <c r="G60" s="43">
        <v>104</v>
      </c>
      <c r="H60" s="32">
        <f t="shared" si="18"/>
        <v>107.54666666666667</v>
      </c>
      <c r="I60" s="44">
        <v>102</v>
      </c>
      <c r="J60" s="43">
        <v>109.25</v>
      </c>
      <c r="K60" s="43">
        <v>112</v>
      </c>
      <c r="L60" s="34">
        <f t="shared" si="19"/>
        <v>107.75</v>
      </c>
      <c r="M60" s="35">
        <v>41.5</v>
      </c>
      <c r="N60" s="36">
        <v>89</v>
      </c>
      <c r="O60" s="37" t="s">
        <v>228</v>
      </c>
      <c r="P60" s="36">
        <v>90</v>
      </c>
      <c r="Q60" s="2">
        <v>24</v>
      </c>
      <c r="R60" s="36">
        <f t="shared" si="20"/>
        <v>96</v>
      </c>
      <c r="S60" s="65">
        <f t="shared" si="21"/>
        <v>83.882000000000005</v>
      </c>
      <c r="T60" s="38" t="s">
        <v>179</v>
      </c>
      <c r="U60" s="39" t="str">
        <f t="shared" si="17"/>
        <v>A</v>
      </c>
      <c r="V60" s="6" t="s">
        <v>41</v>
      </c>
      <c r="W60" s="5">
        <v>13522081</v>
      </c>
      <c r="X60" s="7" t="s">
        <v>2</v>
      </c>
      <c r="Y60" s="40">
        <v>40</v>
      </c>
      <c r="Z60" s="8"/>
      <c r="AA60" s="8"/>
    </row>
    <row r="61" spans="1:27" x14ac:dyDescent="0.25">
      <c r="A61" s="1">
        <v>41</v>
      </c>
      <c r="B61" s="5">
        <v>13522083</v>
      </c>
      <c r="C61" s="6" t="s">
        <v>42</v>
      </c>
      <c r="D61" s="7" t="s">
        <v>2</v>
      </c>
      <c r="E61" s="41">
        <v>103.4</v>
      </c>
      <c r="F61" s="42">
        <v>116</v>
      </c>
      <c r="G61" s="43">
        <v>108.333333</v>
      </c>
      <c r="H61" s="32">
        <f t="shared" si="18"/>
        <v>109.24444433333333</v>
      </c>
      <c r="I61" s="44">
        <v>108</v>
      </c>
      <c r="J61" s="43">
        <v>104.5</v>
      </c>
      <c r="K61" s="43">
        <v>85.5</v>
      </c>
      <c r="L61" s="34">
        <f t="shared" si="19"/>
        <v>99.333333333333329</v>
      </c>
      <c r="M61" s="35">
        <v>61</v>
      </c>
      <c r="N61" s="36">
        <v>97.5</v>
      </c>
      <c r="O61" s="37" t="s">
        <v>229</v>
      </c>
      <c r="P61" s="36">
        <v>85</v>
      </c>
      <c r="Q61" s="2">
        <v>24</v>
      </c>
      <c r="R61" s="36">
        <f t="shared" si="20"/>
        <v>96</v>
      </c>
      <c r="S61" s="65">
        <f t="shared" si="21"/>
        <v>89.840833316666675</v>
      </c>
      <c r="T61" s="38" t="s">
        <v>181</v>
      </c>
      <c r="U61" s="39" t="str">
        <f t="shared" si="17"/>
        <v>A</v>
      </c>
      <c r="V61" s="6" t="s">
        <v>42</v>
      </c>
      <c r="W61" s="5">
        <v>13522083</v>
      </c>
      <c r="X61" s="7" t="s">
        <v>2</v>
      </c>
      <c r="Y61" s="40">
        <v>41</v>
      </c>
      <c r="Z61" s="8"/>
      <c r="AA61" s="8"/>
    </row>
    <row r="62" spans="1:27" x14ac:dyDescent="0.25">
      <c r="A62" s="1">
        <v>42</v>
      </c>
      <c r="B62" s="5">
        <v>13522085</v>
      </c>
      <c r="C62" s="6" t="s">
        <v>43</v>
      </c>
      <c r="D62" s="7" t="s">
        <v>2</v>
      </c>
      <c r="E62" s="41">
        <v>59</v>
      </c>
      <c r="F62" s="42">
        <v>97.11</v>
      </c>
      <c r="G62" s="43">
        <v>90.333333300000007</v>
      </c>
      <c r="H62" s="32">
        <f t="shared" si="18"/>
        <v>82.147777766666664</v>
      </c>
      <c r="I62" s="44">
        <v>105</v>
      </c>
      <c r="J62" s="43">
        <v>92.362499999999997</v>
      </c>
      <c r="K62" s="43">
        <v>115</v>
      </c>
      <c r="L62" s="34">
        <f t="shared" si="19"/>
        <v>104.12083333333334</v>
      </c>
      <c r="M62" s="35">
        <v>32</v>
      </c>
      <c r="N62" s="36">
        <v>93.5</v>
      </c>
      <c r="O62" s="37" t="s">
        <v>229</v>
      </c>
      <c r="P62" s="36">
        <v>85</v>
      </c>
      <c r="Q62" s="2">
        <v>24</v>
      </c>
      <c r="R62" s="36">
        <f t="shared" si="20"/>
        <v>96</v>
      </c>
      <c r="S62" s="65">
        <f t="shared" si="21"/>
        <v>78.183833331666676</v>
      </c>
      <c r="T62" s="38" t="s">
        <v>187</v>
      </c>
      <c r="U62" s="39" t="str">
        <f t="shared" si="17"/>
        <v>AB</v>
      </c>
      <c r="V62" s="6" t="s">
        <v>43</v>
      </c>
      <c r="W62" s="5">
        <v>13522085</v>
      </c>
      <c r="X62" s="7" t="s">
        <v>2</v>
      </c>
      <c r="Y62" s="40">
        <v>42</v>
      </c>
      <c r="Z62" s="8"/>
      <c r="AA62" s="8"/>
    </row>
    <row r="63" spans="1:27" x14ac:dyDescent="0.25">
      <c r="A63" s="1">
        <v>43</v>
      </c>
      <c r="B63" s="5">
        <v>13522087</v>
      </c>
      <c r="C63" s="6" t="s">
        <v>44</v>
      </c>
      <c r="D63" s="7" t="s">
        <v>2</v>
      </c>
      <c r="E63" s="41">
        <v>94.5</v>
      </c>
      <c r="F63" s="42">
        <v>107.5</v>
      </c>
      <c r="G63" s="43">
        <v>111.666667</v>
      </c>
      <c r="H63" s="32">
        <f t="shared" si="18"/>
        <v>104.55555566666668</v>
      </c>
      <c r="I63" s="44">
        <v>107</v>
      </c>
      <c r="J63" s="43">
        <v>92.362499999999997</v>
      </c>
      <c r="K63" s="43">
        <v>100.5</v>
      </c>
      <c r="L63" s="34">
        <f t="shared" si="19"/>
        <v>99.954166666666666</v>
      </c>
      <c r="M63" s="35">
        <v>65</v>
      </c>
      <c r="N63" s="36">
        <v>90</v>
      </c>
      <c r="O63" s="37" t="s">
        <v>179</v>
      </c>
      <c r="P63" s="36">
        <v>80</v>
      </c>
      <c r="Q63" s="2">
        <v>22</v>
      </c>
      <c r="R63" s="36">
        <f t="shared" si="20"/>
        <v>88</v>
      </c>
      <c r="S63" s="65">
        <f t="shared" si="21"/>
        <v>87.374166683333343</v>
      </c>
      <c r="T63" s="38" t="s">
        <v>188</v>
      </c>
      <c r="U63" s="39" t="str">
        <f t="shared" si="17"/>
        <v>A</v>
      </c>
      <c r="V63" s="6" t="s">
        <v>44</v>
      </c>
      <c r="W63" s="5">
        <v>13522087</v>
      </c>
      <c r="X63" s="7" t="s">
        <v>2</v>
      </c>
      <c r="Y63" s="40">
        <v>43</v>
      </c>
      <c r="Z63" s="8"/>
      <c r="AA63" s="8"/>
    </row>
    <row r="64" spans="1:27" x14ac:dyDescent="0.25">
      <c r="A64" s="1">
        <v>44</v>
      </c>
      <c r="B64" s="5">
        <v>13522089</v>
      </c>
      <c r="C64" s="6" t="s">
        <v>45</v>
      </c>
      <c r="D64" s="7" t="s">
        <v>2</v>
      </c>
      <c r="E64" s="41">
        <v>101</v>
      </c>
      <c r="F64" s="42">
        <v>101.5</v>
      </c>
      <c r="G64" s="43">
        <v>92.333333300000007</v>
      </c>
      <c r="H64" s="32">
        <f t="shared" si="18"/>
        <v>98.277777766666659</v>
      </c>
      <c r="I64" s="44">
        <v>104</v>
      </c>
      <c r="J64" s="43">
        <v>96.7</v>
      </c>
      <c r="K64" s="43">
        <v>109</v>
      </c>
      <c r="L64" s="34">
        <f t="shared" si="19"/>
        <v>103.23333333333333</v>
      </c>
      <c r="M64" s="35">
        <v>63</v>
      </c>
      <c r="N64" s="36">
        <v>98.5</v>
      </c>
      <c r="O64" s="37" t="s">
        <v>179</v>
      </c>
      <c r="P64" s="36">
        <v>80</v>
      </c>
      <c r="Q64" s="2">
        <v>23</v>
      </c>
      <c r="R64" s="36">
        <f t="shared" si="20"/>
        <v>92</v>
      </c>
      <c r="S64" s="65">
        <f t="shared" si="21"/>
        <v>89.450833331666658</v>
      </c>
      <c r="T64" s="38" t="s">
        <v>180</v>
      </c>
      <c r="U64" s="39" t="str">
        <f t="shared" si="17"/>
        <v>A</v>
      </c>
      <c r="V64" s="6" t="s">
        <v>45</v>
      </c>
      <c r="W64" s="5">
        <v>13522089</v>
      </c>
      <c r="X64" s="7" t="s">
        <v>2</v>
      </c>
      <c r="Y64" s="40">
        <v>44</v>
      </c>
      <c r="Z64" s="8"/>
      <c r="AA64" s="8"/>
    </row>
    <row r="65" spans="1:27" x14ac:dyDescent="0.25">
      <c r="A65" s="1">
        <v>45</v>
      </c>
      <c r="B65" s="5">
        <v>13522091</v>
      </c>
      <c r="C65" s="6" t="s">
        <v>46</v>
      </c>
      <c r="D65" s="7" t="s">
        <v>2</v>
      </c>
      <c r="E65" s="41">
        <v>103</v>
      </c>
      <c r="F65" s="42">
        <v>107.5</v>
      </c>
      <c r="G65" s="43">
        <v>101.333333</v>
      </c>
      <c r="H65" s="32">
        <f t="shared" si="18"/>
        <v>103.94444433333332</v>
      </c>
      <c r="I65" s="44">
        <v>104</v>
      </c>
      <c r="J65" s="43">
        <v>103.55</v>
      </c>
      <c r="K65" s="43">
        <v>106.25</v>
      </c>
      <c r="L65" s="34">
        <f t="shared" si="19"/>
        <v>104.60000000000001</v>
      </c>
      <c r="M65" s="35">
        <v>50</v>
      </c>
      <c r="N65" s="36">
        <v>73.5</v>
      </c>
      <c r="O65" s="37" t="s">
        <v>180</v>
      </c>
      <c r="P65" s="36">
        <v>85</v>
      </c>
      <c r="Q65" s="2">
        <v>24</v>
      </c>
      <c r="R65" s="36">
        <f t="shared" si="20"/>
        <v>96</v>
      </c>
      <c r="S65" s="65">
        <f t="shared" si="21"/>
        <v>79.549166650000004</v>
      </c>
      <c r="T65" s="38" t="s">
        <v>179</v>
      </c>
      <c r="U65" s="39" t="str">
        <f t="shared" si="17"/>
        <v>AB</v>
      </c>
      <c r="V65" s="6" t="s">
        <v>46</v>
      </c>
      <c r="W65" s="5">
        <v>13522091</v>
      </c>
      <c r="X65" s="7" t="s">
        <v>2</v>
      </c>
      <c r="Y65" s="40">
        <v>45</v>
      </c>
      <c r="Z65" s="8"/>
      <c r="AA65" s="8"/>
    </row>
    <row r="66" spans="1:27" x14ac:dyDescent="0.25">
      <c r="A66" s="1">
        <v>46</v>
      </c>
      <c r="B66" s="5">
        <v>13522093</v>
      </c>
      <c r="C66" s="6" t="s">
        <v>47</v>
      </c>
      <c r="D66" s="7" t="s">
        <v>2</v>
      </c>
      <c r="E66" s="41">
        <v>56</v>
      </c>
      <c r="F66" s="42">
        <v>115</v>
      </c>
      <c r="G66" s="43">
        <v>90.666666699999993</v>
      </c>
      <c r="H66" s="32">
        <f t="shared" si="18"/>
        <v>87.222222233333341</v>
      </c>
      <c r="I66" s="44">
        <v>106</v>
      </c>
      <c r="J66" s="43">
        <v>105.15</v>
      </c>
      <c r="K66" s="43">
        <v>90.25</v>
      </c>
      <c r="L66" s="34">
        <f t="shared" si="19"/>
        <v>100.46666666666665</v>
      </c>
      <c r="M66" s="35">
        <v>28</v>
      </c>
      <c r="N66" s="36">
        <v>64</v>
      </c>
      <c r="O66" s="37" t="s">
        <v>179</v>
      </c>
      <c r="P66" s="36">
        <v>80</v>
      </c>
      <c r="Q66" s="2">
        <v>17</v>
      </c>
      <c r="R66" s="36">
        <f t="shared" si="20"/>
        <v>68</v>
      </c>
      <c r="S66" s="65">
        <f t="shared" si="21"/>
        <v>66.67666666833334</v>
      </c>
      <c r="T66" s="38" t="s">
        <v>189</v>
      </c>
      <c r="U66" s="39" t="str">
        <f t="shared" si="17"/>
        <v>BC</v>
      </c>
      <c r="V66" s="6" t="s">
        <v>47</v>
      </c>
      <c r="W66" s="5">
        <v>13522093</v>
      </c>
      <c r="X66" s="7" t="s">
        <v>2</v>
      </c>
      <c r="Y66" s="40">
        <v>46</v>
      </c>
      <c r="Z66" s="8"/>
      <c r="AA66" s="8"/>
    </row>
    <row r="67" spans="1:27" x14ac:dyDescent="0.25">
      <c r="A67" s="1">
        <v>47</v>
      </c>
      <c r="B67" s="5">
        <v>13522095</v>
      </c>
      <c r="C67" s="6" t="s">
        <v>48</v>
      </c>
      <c r="D67" s="7" t="s">
        <v>2</v>
      </c>
      <c r="E67" s="41">
        <v>98</v>
      </c>
      <c r="F67" s="42">
        <v>107.5</v>
      </c>
      <c r="G67" s="43">
        <v>104</v>
      </c>
      <c r="H67" s="32">
        <f t="shared" si="18"/>
        <v>103.16666666666667</v>
      </c>
      <c r="I67" s="44">
        <v>110</v>
      </c>
      <c r="J67" s="43">
        <v>113</v>
      </c>
      <c r="K67" s="43">
        <v>109</v>
      </c>
      <c r="L67" s="34">
        <f t="shared" si="19"/>
        <v>110.66666666666667</v>
      </c>
      <c r="M67" s="35">
        <v>59</v>
      </c>
      <c r="N67" s="36">
        <v>90.5</v>
      </c>
      <c r="O67" s="37" t="s">
        <v>228</v>
      </c>
      <c r="P67" s="36">
        <v>90</v>
      </c>
      <c r="Q67" s="2">
        <v>23</v>
      </c>
      <c r="R67" s="36">
        <f t="shared" si="20"/>
        <v>92</v>
      </c>
      <c r="S67" s="65">
        <f t="shared" si="21"/>
        <v>88.57083333333334</v>
      </c>
      <c r="T67" s="38" t="s">
        <v>181</v>
      </c>
      <c r="U67" s="39" t="str">
        <f t="shared" si="17"/>
        <v>A</v>
      </c>
      <c r="V67" s="6" t="s">
        <v>48</v>
      </c>
      <c r="W67" s="5">
        <v>13522095</v>
      </c>
      <c r="X67" s="7" t="s">
        <v>2</v>
      </c>
      <c r="Y67" s="40">
        <v>47</v>
      </c>
      <c r="Z67" s="8"/>
      <c r="AA67" s="8"/>
    </row>
    <row r="68" spans="1:27" x14ac:dyDescent="0.25">
      <c r="A68" s="1">
        <v>48</v>
      </c>
      <c r="B68" s="5">
        <v>13522097</v>
      </c>
      <c r="C68" s="6" t="s">
        <v>49</v>
      </c>
      <c r="D68" s="7" t="s">
        <v>2</v>
      </c>
      <c r="E68" s="41">
        <v>81</v>
      </c>
      <c r="F68" s="42">
        <v>109.14</v>
      </c>
      <c r="G68" s="43">
        <v>96.333333300000007</v>
      </c>
      <c r="H68" s="32">
        <f t="shared" si="18"/>
        <v>95.491111099999998</v>
      </c>
      <c r="I68" s="44">
        <v>107</v>
      </c>
      <c r="J68" s="43">
        <v>103.75</v>
      </c>
      <c r="K68" s="43">
        <v>110</v>
      </c>
      <c r="L68" s="34">
        <f t="shared" si="19"/>
        <v>106.91666666666667</v>
      </c>
      <c r="M68" s="35">
        <v>63</v>
      </c>
      <c r="N68" s="36">
        <v>87.5</v>
      </c>
      <c r="O68" s="37" t="s">
        <v>180</v>
      </c>
      <c r="P68" s="36">
        <v>85</v>
      </c>
      <c r="Q68" s="2">
        <v>24</v>
      </c>
      <c r="R68" s="36">
        <f t="shared" si="20"/>
        <v>96</v>
      </c>
      <c r="S68" s="65">
        <f t="shared" si="21"/>
        <v>86.54449999833335</v>
      </c>
      <c r="T68" s="38" t="s">
        <v>179</v>
      </c>
      <c r="U68" s="39" t="str">
        <f t="shared" si="17"/>
        <v>A</v>
      </c>
      <c r="V68" s="6" t="s">
        <v>49</v>
      </c>
      <c r="W68" s="5">
        <v>13522097</v>
      </c>
      <c r="X68" s="7" t="s">
        <v>2</v>
      </c>
      <c r="Y68" s="40">
        <v>48</v>
      </c>
      <c r="Z68" s="8"/>
      <c r="AA68" s="8"/>
    </row>
    <row r="69" spans="1:27" x14ac:dyDescent="0.25">
      <c r="A69" s="1">
        <v>49</v>
      </c>
      <c r="B69" s="5">
        <v>13522099</v>
      </c>
      <c r="C69" s="6" t="s">
        <v>50</v>
      </c>
      <c r="D69" s="7" t="s">
        <v>2</v>
      </c>
      <c r="E69" s="41">
        <v>102.2</v>
      </c>
      <c r="F69" s="42">
        <v>99.79</v>
      </c>
      <c r="G69" s="43">
        <v>110</v>
      </c>
      <c r="H69" s="32">
        <f t="shared" si="18"/>
        <v>103.99666666666667</v>
      </c>
      <c r="I69" s="44">
        <v>80</v>
      </c>
      <c r="J69" s="43">
        <v>90.887500000000003</v>
      </c>
      <c r="K69" s="43">
        <v>85.5</v>
      </c>
      <c r="L69" s="34">
        <f t="shared" si="19"/>
        <v>85.462499999999991</v>
      </c>
      <c r="M69" s="35">
        <v>49</v>
      </c>
      <c r="N69" s="36">
        <v>93</v>
      </c>
      <c r="O69" s="37" t="s">
        <v>180</v>
      </c>
      <c r="P69" s="36">
        <v>85</v>
      </c>
      <c r="Q69" s="2">
        <v>24</v>
      </c>
      <c r="R69" s="36">
        <f t="shared" si="20"/>
        <v>96</v>
      </c>
      <c r="S69" s="65">
        <f t="shared" si="21"/>
        <v>81.817000000000007</v>
      </c>
      <c r="T69" s="38" t="s">
        <v>190</v>
      </c>
      <c r="U69" s="39" t="str">
        <f t="shared" si="17"/>
        <v>A</v>
      </c>
      <c r="V69" s="6" t="s">
        <v>50</v>
      </c>
      <c r="W69" s="5">
        <v>13522099</v>
      </c>
      <c r="X69" s="7" t="s">
        <v>2</v>
      </c>
      <c r="Y69" s="40">
        <v>49</v>
      </c>
      <c r="Z69" s="8"/>
      <c r="AA69" s="8"/>
    </row>
    <row r="70" spans="1:27" x14ac:dyDescent="0.25">
      <c r="A70" s="1">
        <v>50</v>
      </c>
      <c r="B70" s="5">
        <v>13522101</v>
      </c>
      <c r="C70" s="6" t="s">
        <v>51</v>
      </c>
      <c r="D70" s="7" t="s">
        <v>2</v>
      </c>
      <c r="E70" s="41">
        <v>74.599999999999994</v>
      </c>
      <c r="F70" s="42">
        <v>111</v>
      </c>
      <c r="G70" s="43">
        <v>102</v>
      </c>
      <c r="H70" s="32">
        <f t="shared" si="18"/>
        <v>95.866666666666674</v>
      </c>
      <c r="I70" s="44">
        <v>105</v>
      </c>
      <c r="J70" s="43">
        <v>101.25</v>
      </c>
      <c r="K70" s="43">
        <v>82.5</v>
      </c>
      <c r="L70" s="34">
        <f t="shared" si="19"/>
        <v>96.25</v>
      </c>
      <c r="M70" s="35">
        <v>51</v>
      </c>
      <c r="N70" s="36">
        <v>86</v>
      </c>
      <c r="O70" s="37" t="s">
        <v>180</v>
      </c>
      <c r="P70" s="36">
        <v>85</v>
      </c>
      <c r="Q70" s="2">
        <v>20</v>
      </c>
      <c r="R70" s="36">
        <f t="shared" si="20"/>
        <v>80</v>
      </c>
      <c r="S70" s="65">
        <f t="shared" si="21"/>
        <v>80.58</v>
      </c>
      <c r="T70" s="38" t="s">
        <v>191</v>
      </c>
      <c r="U70" s="39" t="str">
        <f t="shared" si="17"/>
        <v>AB</v>
      </c>
      <c r="V70" s="6" t="s">
        <v>51</v>
      </c>
      <c r="W70" s="5">
        <v>13522101</v>
      </c>
      <c r="X70" s="7" t="s">
        <v>2</v>
      </c>
      <c r="Y70" s="40">
        <v>50</v>
      </c>
      <c r="Z70" s="8"/>
      <c r="AA70" s="8"/>
    </row>
    <row r="71" spans="1:27" x14ac:dyDescent="0.25">
      <c r="A71" s="1">
        <v>51</v>
      </c>
      <c r="B71" s="5">
        <v>13522103</v>
      </c>
      <c r="C71" s="6" t="s">
        <v>52</v>
      </c>
      <c r="D71" s="7" t="s">
        <v>2</v>
      </c>
      <c r="E71" s="41">
        <v>113</v>
      </c>
      <c r="F71" s="42">
        <v>109.14</v>
      </c>
      <c r="G71" s="43">
        <v>101.5</v>
      </c>
      <c r="H71" s="32">
        <f t="shared" si="18"/>
        <v>107.88</v>
      </c>
      <c r="I71" s="44">
        <v>108</v>
      </c>
      <c r="J71" s="43">
        <v>103.5</v>
      </c>
      <c r="K71" s="43">
        <v>107.4</v>
      </c>
      <c r="L71" s="34">
        <f t="shared" si="19"/>
        <v>106.3</v>
      </c>
      <c r="M71" s="35">
        <v>72</v>
      </c>
      <c r="N71" s="36">
        <v>94.5</v>
      </c>
      <c r="O71" s="37" t="s">
        <v>179</v>
      </c>
      <c r="P71" s="36">
        <v>80</v>
      </c>
      <c r="Q71" s="2">
        <v>24</v>
      </c>
      <c r="R71" s="36">
        <f t="shared" si="20"/>
        <v>96</v>
      </c>
      <c r="S71" s="65">
        <f t="shared" si="21"/>
        <v>92.554500000000004</v>
      </c>
      <c r="T71" s="38" t="s">
        <v>179</v>
      </c>
      <c r="U71" s="39" t="str">
        <f t="shared" si="17"/>
        <v>A</v>
      </c>
      <c r="V71" s="6" t="s">
        <v>52</v>
      </c>
      <c r="W71" s="5">
        <v>13522103</v>
      </c>
      <c r="X71" s="7" t="s">
        <v>2</v>
      </c>
      <c r="Y71" s="40">
        <v>51</v>
      </c>
      <c r="Z71" s="8"/>
      <c r="AA71" s="8"/>
    </row>
    <row r="72" spans="1:27" x14ac:dyDescent="0.25">
      <c r="A72" s="1">
        <v>52</v>
      </c>
      <c r="B72" s="5">
        <v>13522105</v>
      </c>
      <c r="C72" s="6" t="s">
        <v>53</v>
      </c>
      <c r="D72" s="7" t="s">
        <v>2</v>
      </c>
      <c r="E72" s="41">
        <v>48</v>
      </c>
      <c r="F72" s="42">
        <v>94.14</v>
      </c>
      <c r="G72" s="43">
        <v>87.333333300000007</v>
      </c>
      <c r="H72" s="32">
        <f t="shared" si="18"/>
        <v>76.491111099999998</v>
      </c>
      <c r="I72" s="44">
        <v>104</v>
      </c>
      <c r="J72" s="43">
        <v>95.25</v>
      </c>
      <c r="K72" s="43">
        <v>82.5</v>
      </c>
      <c r="L72" s="34">
        <f t="shared" si="19"/>
        <v>93.916666666666671</v>
      </c>
      <c r="M72" s="35">
        <v>36.5</v>
      </c>
      <c r="N72" s="36">
        <v>80</v>
      </c>
      <c r="O72" s="37" t="s">
        <v>179</v>
      </c>
      <c r="P72" s="36">
        <v>80</v>
      </c>
      <c r="Q72" s="2">
        <v>22</v>
      </c>
      <c r="R72" s="36">
        <f t="shared" si="20"/>
        <v>88</v>
      </c>
      <c r="S72" s="65">
        <f t="shared" si="21"/>
        <v>71.58199999833333</v>
      </c>
      <c r="T72" s="38" t="s">
        <v>189</v>
      </c>
      <c r="U72" s="39" t="str">
        <f t="shared" si="17"/>
        <v>B</v>
      </c>
      <c r="V72" s="6" t="s">
        <v>53</v>
      </c>
      <c r="W72" s="5">
        <v>13522105</v>
      </c>
      <c r="X72" s="7" t="s">
        <v>2</v>
      </c>
      <c r="Y72" s="40">
        <v>52</v>
      </c>
      <c r="Z72" s="8"/>
      <c r="AA72" s="8"/>
    </row>
    <row r="73" spans="1:27" x14ac:dyDescent="0.25">
      <c r="A73" s="1">
        <v>53</v>
      </c>
      <c r="B73" s="5">
        <v>13522107</v>
      </c>
      <c r="C73" s="6" t="s">
        <v>54</v>
      </c>
      <c r="D73" s="7" t="s">
        <v>2</v>
      </c>
      <c r="E73" s="41">
        <v>90.5</v>
      </c>
      <c r="F73" s="42">
        <v>89.79</v>
      </c>
      <c r="G73" s="43">
        <v>100.8</v>
      </c>
      <c r="H73" s="32">
        <f t="shared" si="18"/>
        <v>93.696666666666673</v>
      </c>
      <c r="I73" s="44">
        <v>104</v>
      </c>
      <c r="J73" s="43">
        <v>96.7</v>
      </c>
      <c r="K73" s="43">
        <v>101.25</v>
      </c>
      <c r="L73" s="34">
        <f t="shared" si="19"/>
        <v>100.64999999999999</v>
      </c>
      <c r="M73" s="35">
        <v>32.5</v>
      </c>
      <c r="N73" s="36">
        <v>99.5</v>
      </c>
      <c r="O73" s="37" t="s">
        <v>180</v>
      </c>
      <c r="P73" s="36">
        <v>85</v>
      </c>
      <c r="Q73" s="2">
        <v>24</v>
      </c>
      <c r="R73" s="36">
        <f t="shared" si="20"/>
        <v>96</v>
      </c>
      <c r="S73" s="65">
        <f t="shared" si="21"/>
        <v>81.296999999999997</v>
      </c>
      <c r="T73" s="38" t="s">
        <v>182</v>
      </c>
      <c r="U73" s="39" t="str">
        <f t="shared" si="17"/>
        <v>A</v>
      </c>
      <c r="V73" s="6" t="s">
        <v>54</v>
      </c>
      <c r="W73" s="5">
        <v>13522107</v>
      </c>
      <c r="X73" s="7" t="s">
        <v>2</v>
      </c>
      <c r="Y73" s="40">
        <v>53</v>
      </c>
      <c r="Z73" s="8"/>
      <c r="AA73" s="8"/>
    </row>
    <row r="74" spans="1:27" x14ac:dyDescent="0.25">
      <c r="A74" s="1">
        <v>54</v>
      </c>
      <c r="B74" s="5">
        <v>13522109</v>
      </c>
      <c r="C74" s="6" t="s">
        <v>55</v>
      </c>
      <c r="D74" s="7" t="s">
        <v>2</v>
      </c>
      <c r="E74" s="41">
        <v>97</v>
      </c>
      <c r="F74" s="42">
        <v>102.79</v>
      </c>
      <c r="G74" s="43">
        <v>100.33333330000001</v>
      </c>
      <c r="H74" s="32">
        <f t="shared" si="18"/>
        <v>100.04111110000001</v>
      </c>
      <c r="I74" s="44">
        <v>102</v>
      </c>
      <c r="J74" s="43">
        <v>103</v>
      </c>
      <c r="K74" s="43">
        <v>112</v>
      </c>
      <c r="L74" s="34">
        <f t="shared" si="19"/>
        <v>105.66666666666667</v>
      </c>
      <c r="M74" s="35">
        <v>68</v>
      </c>
      <c r="N74" s="36">
        <v>96</v>
      </c>
      <c r="O74" s="37" t="s">
        <v>180</v>
      </c>
      <c r="P74" s="36">
        <v>85</v>
      </c>
      <c r="Q74" s="2">
        <v>24</v>
      </c>
      <c r="R74" s="36">
        <f t="shared" si="20"/>
        <v>96</v>
      </c>
      <c r="S74" s="65">
        <f t="shared" si="21"/>
        <v>90.989499998333343</v>
      </c>
      <c r="T74" s="38" t="s">
        <v>180</v>
      </c>
      <c r="U74" s="39" t="str">
        <f t="shared" si="17"/>
        <v>A</v>
      </c>
      <c r="V74" s="6" t="s">
        <v>55</v>
      </c>
      <c r="W74" s="5">
        <v>13522109</v>
      </c>
      <c r="X74" s="7" t="s">
        <v>2</v>
      </c>
      <c r="Y74" s="40">
        <v>54</v>
      </c>
      <c r="Z74" s="8"/>
      <c r="AA74" s="8"/>
    </row>
    <row r="75" spans="1:27" x14ac:dyDescent="0.25">
      <c r="A75" s="1">
        <v>55</v>
      </c>
      <c r="B75" s="5">
        <v>13522111</v>
      </c>
      <c r="C75" s="6" t="s">
        <v>56</v>
      </c>
      <c r="D75" s="7" t="s">
        <v>2</v>
      </c>
      <c r="E75" s="41">
        <v>90.25</v>
      </c>
      <c r="F75" s="42">
        <v>110.14</v>
      </c>
      <c r="G75" s="43">
        <v>96</v>
      </c>
      <c r="H75" s="32">
        <f t="shared" si="18"/>
        <v>98.796666666666667</v>
      </c>
      <c r="I75" s="44">
        <v>102</v>
      </c>
      <c r="J75" s="43">
        <v>113.25</v>
      </c>
      <c r="K75" s="43">
        <v>105</v>
      </c>
      <c r="L75" s="34">
        <f t="shared" si="19"/>
        <v>106.75</v>
      </c>
      <c r="M75" s="35">
        <v>45.5</v>
      </c>
      <c r="N75" s="36">
        <v>72.5</v>
      </c>
      <c r="O75" s="37" t="s">
        <v>179</v>
      </c>
      <c r="P75" s="36">
        <v>80</v>
      </c>
      <c r="Q75" s="2">
        <v>23</v>
      </c>
      <c r="R75" s="36">
        <f t="shared" si="20"/>
        <v>92</v>
      </c>
      <c r="S75" s="65">
        <f t="shared" si="21"/>
        <v>77.406999999999996</v>
      </c>
      <c r="T75" s="38" t="s">
        <v>179</v>
      </c>
      <c r="U75" s="39" t="str">
        <f t="shared" si="17"/>
        <v>AB</v>
      </c>
      <c r="V75" s="6" t="s">
        <v>56</v>
      </c>
      <c r="W75" s="5">
        <v>13522111</v>
      </c>
      <c r="X75" s="7" t="s">
        <v>2</v>
      </c>
      <c r="Y75" s="40">
        <v>55</v>
      </c>
      <c r="Z75" s="8"/>
      <c r="AA75" s="8"/>
    </row>
    <row r="76" spans="1:27" x14ac:dyDescent="0.25">
      <c r="A76" s="1">
        <v>56</v>
      </c>
      <c r="B76" s="5">
        <v>13522113</v>
      </c>
      <c r="C76" s="6" t="s">
        <v>57</v>
      </c>
      <c r="D76" s="7" t="s">
        <v>2</v>
      </c>
      <c r="E76" s="41">
        <v>99</v>
      </c>
      <c r="F76" s="42">
        <v>111.64</v>
      </c>
      <c r="G76" s="43">
        <v>112</v>
      </c>
      <c r="H76" s="32">
        <f t="shared" si="18"/>
        <v>107.54666666666667</v>
      </c>
      <c r="I76" s="44">
        <v>106</v>
      </c>
      <c r="J76" s="43">
        <v>113</v>
      </c>
      <c r="K76" s="43">
        <v>112</v>
      </c>
      <c r="L76" s="34">
        <f t="shared" si="19"/>
        <v>110.33333333333333</v>
      </c>
      <c r="M76" s="35">
        <v>53</v>
      </c>
      <c r="N76" s="36">
        <v>89.5</v>
      </c>
      <c r="O76" s="37" t="s">
        <v>228</v>
      </c>
      <c r="P76" s="36">
        <v>90</v>
      </c>
      <c r="Q76" s="2">
        <v>25</v>
      </c>
      <c r="R76" s="36">
        <f t="shared" si="20"/>
        <v>100</v>
      </c>
      <c r="S76" s="65">
        <f t="shared" si="21"/>
        <v>87.536166666666674</v>
      </c>
      <c r="T76" s="38" t="s">
        <v>179</v>
      </c>
      <c r="U76" s="39" t="str">
        <f t="shared" si="17"/>
        <v>A</v>
      </c>
      <c r="V76" s="6" t="s">
        <v>57</v>
      </c>
      <c r="W76" s="5">
        <v>13522113</v>
      </c>
      <c r="X76" s="7" t="s">
        <v>2</v>
      </c>
      <c r="Y76" s="40">
        <v>56</v>
      </c>
      <c r="Z76" s="8"/>
      <c r="AA76" s="8"/>
    </row>
    <row r="77" spans="1:27" x14ac:dyDescent="0.25">
      <c r="A77" s="1">
        <v>57</v>
      </c>
      <c r="B77" s="5">
        <v>13522115</v>
      </c>
      <c r="C77" s="6" t="s">
        <v>58</v>
      </c>
      <c r="D77" s="7" t="s">
        <v>2</v>
      </c>
      <c r="E77" s="41">
        <v>107</v>
      </c>
      <c r="F77" s="42">
        <v>117</v>
      </c>
      <c r="G77" s="43">
        <v>104</v>
      </c>
      <c r="H77" s="32">
        <f t="shared" si="18"/>
        <v>109.33333333333333</v>
      </c>
      <c r="I77" s="44">
        <v>108</v>
      </c>
      <c r="J77" s="43">
        <v>113</v>
      </c>
      <c r="K77" s="43">
        <v>112</v>
      </c>
      <c r="L77" s="34">
        <f t="shared" si="19"/>
        <v>111</v>
      </c>
      <c r="M77" s="35">
        <v>84</v>
      </c>
      <c r="N77" s="36">
        <v>96</v>
      </c>
      <c r="O77" s="37" t="s">
        <v>180</v>
      </c>
      <c r="P77" s="36">
        <v>85</v>
      </c>
      <c r="Q77" s="2">
        <v>25</v>
      </c>
      <c r="R77" s="36">
        <f t="shared" si="20"/>
        <v>100</v>
      </c>
      <c r="S77" s="65">
        <f t="shared" si="21"/>
        <v>97.550000000000011</v>
      </c>
      <c r="T77" s="38" t="s">
        <v>180</v>
      </c>
      <c r="U77" s="39" t="str">
        <f t="shared" si="17"/>
        <v>A</v>
      </c>
      <c r="V77" s="6" t="s">
        <v>58</v>
      </c>
      <c r="W77" s="5">
        <v>13522115</v>
      </c>
      <c r="X77" s="7" t="s">
        <v>2</v>
      </c>
      <c r="Y77" s="40">
        <v>57</v>
      </c>
      <c r="Z77" s="8"/>
      <c r="AA77" s="8"/>
    </row>
    <row r="78" spans="1:27" x14ac:dyDescent="0.25">
      <c r="A78" s="1">
        <v>58</v>
      </c>
      <c r="B78" s="5">
        <v>13522117</v>
      </c>
      <c r="C78" s="6" t="s">
        <v>59</v>
      </c>
      <c r="D78" s="7" t="s">
        <v>2</v>
      </c>
      <c r="E78" s="41">
        <v>106</v>
      </c>
      <c r="F78" s="42">
        <v>120</v>
      </c>
      <c r="G78" s="43">
        <v>102.933333</v>
      </c>
      <c r="H78" s="32">
        <f t="shared" si="18"/>
        <v>109.64444433333334</v>
      </c>
      <c r="I78" s="44">
        <v>110</v>
      </c>
      <c r="J78" s="43">
        <v>113.25</v>
      </c>
      <c r="K78" s="43">
        <v>112</v>
      </c>
      <c r="L78" s="34">
        <f t="shared" si="19"/>
        <v>111.75</v>
      </c>
      <c r="M78" s="35">
        <v>55</v>
      </c>
      <c r="N78" s="36">
        <v>87</v>
      </c>
      <c r="O78" s="37" t="s">
        <v>179</v>
      </c>
      <c r="P78" s="36">
        <v>80</v>
      </c>
      <c r="Q78" s="2">
        <v>24</v>
      </c>
      <c r="R78" s="36">
        <f t="shared" si="20"/>
        <v>96</v>
      </c>
      <c r="S78" s="65">
        <f t="shared" si="21"/>
        <v>87.221666650000017</v>
      </c>
      <c r="T78" s="38" t="s">
        <v>179</v>
      </c>
      <c r="U78" s="39" t="str">
        <f t="shared" ref="U78:U109" si="22">VLOOKUP(S78,$T$4:$U$10,2)</f>
        <v>A</v>
      </c>
      <c r="V78" s="6" t="s">
        <v>59</v>
      </c>
      <c r="W78" s="5">
        <v>13522117</v>
      </c>
      <c r="X78" s="7" t="s">
        <v>2</v>
      </c>
      <c r="Y78" s="40">
        <v>58</v>
      </c>
      <c r="Z78" s="8"/>
      <c r="AA78" s="8"/>
    </row>
    <row r="79" spans="1:27" x14ac:dyDescent="0.25">
      <c r="A79" s="1">
        <v>59</v>
      </c>
      <c r="B79" s="5">
        <v>13522119</v>
      </c>
      <c r="C79" s="6" t="s">
        <v>60</v>
      </c>
      <c r="D79" s="7" t="s">
        <v>2</v>
      </c>
      <c r="E79" s="41">
        <v>88.5</v>
      </c>
      <c r="F79" s="42">
        <v>111</v>
      </c>
      <c r="G79" s="43">
        <v>101.666667</v>
      </c>
      <c r="H79" s="32">
        <f t="shared" si="18"/>
        <v>100.38888900000001</v>
      </c>
      <c r="I79" s="44">
        <v>104</v>
      </c>
      <c r="J79" s="43">
        <v>92</v>
      </c>
      <c r="K79" s="43">
        <v>99.25</v>
      </c>
      <c r="L79" s="34">
        <f t="shared" si="19"/>
        <v>98.416666666666671</v>
      </c>
      <c r="M79" s="35">
        <v>28</v>
      </c>
      <c r="N79" s="36">
        <v>63.5</v>
      </c>
      <c r="O79" s="37" t="s">
        <v>180</v>
      </c>
      <c r="P79" s="36">
        <v>85</v>
      </c>
      <c r="Q79" s="2">
        <v>24</v>
      </c>
      <c r="R79" s="36">
        <f t="shared" si="20"/>
        <v>96</v>
      </c>
      <c r="S79" s="65">
        <f t="shared" si="21"/>
        <v>69.029166683333344</v>
      </c>
      <c r="T79" s="38" t="s">
        <v>189</v>
      </c>
      <c r="U79" s="39" t="str">
        <f t="shared" si="22"/>
        <v>BC</v>
      </c>
      <c r="V79" s="6" t="s">
        <v>60</v>
      </c>
      <c r="W79" s="5">
        <v>13522119</v>
      </c>
      <c r="X79" s="7" t="s">
        <v>2</v>
      </c>
      <c r="Y79" s="40">
        <v>59</v>
      </c>
      <c r="Z79" s="8"/>
      <c r="AA79" s="8"/>
    </row>
    <row r="80" spans="1:27" x14ac:dyDescent="0.25">
      <c r="A80" s="1">
        <v>60</v>
      </c>
      <c r="B80" s="5">
        <v>10023457</v>
      </c>
      <c r="C80" s="6" t="s">
        <v>61</v>
      </c>
      <c r="D80" s="7" t="s">
        <v>2</v>
      </c>
      <c r="E80" s="41">
        <v>34.854999999999997</v>
      </c>
      <c r="F80" s="42">
        <v>69.709999999999994</v>
      </c>
      <c r="G80" s="43">
        <v>0</v>
      </c>
      <c r="H80" s="32">
        <f t="shared" si="18"/>
        <v>34.854999999999997</v>
      </c>
      <c r="I80" s="44">
        <v>110</v>
      </c>
      <c r="J80" s="43">
        <v>77</v>
      </c>
      <c r="K80" s="43">
        <v>109.25</v>
      </c>
      <c r="L80" s="34">
        <f t="shared" si="19"/>
        <v>98.75</v>
      </c>
      <c r="M80" s="35">
        <v>11</v>
      </c>
      <c r="N80" s="36">
        <v>16</v>
      </c>
      <c r="O80" s="37"/>
      <c r="P80" s="36"/>
      <c r="Q80" s="2">
        <v>20</v>
      </c>
      <c r="R80" s="36">
        <f t="shared" si="20"/>
        <v>80</v>
      </c>
      <c r="S80" s="65">
        <f t="shared" si="21"/>
        <v>34.928249999999998</v>
      </c>
      <c r="T80" s="38" t="s">
        <v>189</v>
      </c>
      <c r="U80" s="39" t="str">
        <f t="shared" si="22"/>
        <v>E</v>
      </c>
      <c r="V80" s="6" t="s">
        <v>61</v>
      </c>
      <c r="W80" s="5">
        <v>10023457</v>
      </c>
      <c r="X80" s="7" t="s">
        <v>2</v>
      </c>
      <c r="Y80" s="40">
        <v>60</v>
      </c>
      <c r="Z80" s="8"/>
      <c r="AA80" s="8"/>
    </row>
    <row r="81" spans="1:27" x14ac:dyDescent="0.25">
      <c r="A81" s="1">
        <v>61</v>
      </c>
      <c r="B81" s="5">
        <v>10023500</v>
      </c>
      <c r="C81" s="6" t="s">
        <v>62</v>
      </c>
      <c r="D81" s="7" t="s">
        <v>2</v>
      </c>
      <c r="E81" s="41">
        <v>54.5</v>
      </c>
      <c r="F81" s="42">
        <v>37</v>
      </c>
      <c r="G81" s="43">
        <v>72</v>
      </c>
      <c r="H81" s="32">
        <f t="shared" si="18"/>
        <v>54.5</v>
      </c>
      <c r="I81" s="44">
        <v>107</v>
      </c>
      <c r="J81" s="43">
        <v>12.5</v>
      </c>
      <c r="K81" s="43">
        <v>90.5</v>
      </c>
      <c r="L81" s="34">
        <f t="shared" si="19"/>
        <v>70</v>
      </c>
      <c r="M81" s="35">
        <v>26</v>
      </c>
      <c r="N81" s="36">
        <v>41</v>
      </c>
      <c r="O81" s="37" t="s">
        <v>181</v>
      </c>
      <c r="P81" s="36">
        <v>75</v>
      </c>
      <c r="Q81" s="2">
        <v>21</v>
      </c>
      <c r="R81" s="36">
        <f t="shared" si="20"/>
        <v>84</v>
      </c>
      <c r="S81" s="65">
        <f t="shared" si="21"/>
        <v>47.85</v>
      </c>
      <c r="T81" s="38" t="s">
        <v>189</v>
      </c>
      <c r="U81" s="39" t="str">
        <f t="shared" si="22"/>
        <v>D</v>
      </c>
      <c r="V81" s="6" t="s">
        <v>62</v>
      </c>
      <c r="W81" s="5">
        <v>10023500</v>
      </c>
      <c r="X81" s="7" t="s">
        <v>2</v>
      </c>
      <c r="Y81" s="40">
        <v>61</v>
      </c>
      <c r="Z81" s="8"/>
      <c r="AA81" s="8"/>
    </row>
    <row r="82" spans="1:27" x14ac:dyDescent="0.25">
      <c r="A82" s="1">
        <v>62</v>
      </c>
      <c r="B82" s="5">
        <v>10023519</v>
      </c>
      <c r="C82" s="6" t="s">
        <v>63</v>
      </c>
      <c r="D82" s="7" t="s">
        <v>2</v>
      </c>
      <c r="E82" s="41">
        <v>77.521666699999997</v>
      </c>
      <c r="F82" s="42">
        <v>66.709999999999994</v>
      </c>
      <c r="G82" s="43">
        <v>88.333333300000007</v>
      </c>
      <c r="H82" s="32">
        <f t="shared" si="18"/>
        <v>77.521666666666661</v>
      </c>
      <c r="I82" s="44">
        <v>102</v>
      </c>
      <c r="J82" s="43">
        <v>89.75</v>
      </c>
      <c r="K82" s="43">
        <v>102.625</v>
      </c>
      <c r="L82" s="34">
        <f t="shared" si="19"/>
        <v>98.125</v>
      </c>
      <c r="M82" s="35">
        <v>17</v>
      </c>
      <c r="N82" s="36">
        <v>25</v>
      </c>
      <c r="O82" s="37" t="s">
        <v>179</v>
      </c>
      <c r="P82" s="36">
        <v>80</v>
      </c>
      <c r="Q82" s="2">
        <v>22</v>
      </c>
      <c r="R82" s="36">
        <f t="shared" si="20"/>
        <v>88</v>
      </c>
      <c r="S82" s="65">
        <f t="shared" si="21"/>
        <v>49.828250000000004</v>
      </c>
      <c r="T82" s="38" t="s">
        <v>179</v>
      </c>
      <c r="U82" s="39" t="str">
        <f t="shared" si="22"/>
        <v>D</v>
      </c>
      <c r="V82" s="6" t="s">
        <v>63</v>
      </c>
      <c r="W82" s="5">
        <v>10023519</v>
      </c>
      <c r="X82" s="7" t="s">
        <v>2</v>
      </c>
      <c r="Y82" s="40">
        <v>62</v>
      </c>
      <c r="Z82" s="8"/>
      <c r="AA82" s="8"/>
    </row>
    <row r="83" spans="1:27" x14ac:dyDescent="0.25">
      <c r="A83" s="1">
        <v>63</v>
      </c>
      <c r="B83" s="5">
        <v>10023520</v>
      </c>
      <c r="C83" s="6" t="s">
        <v>64</v>
      </c>
      <c r="D83" s="7" t="s">
        <v>2</v>
      </c>
      <c r="E83" s="41">
        <v>0</v>
      </c>
      <c r="F83" s="42">
        <v>0</v>
      </c>
      <c r="G83" s="43">
        <v>0</v>
      </c>
      <c r="H83" s="32">
        <f t="shared" si="18"/>
        <v>0</v>
      </c>
      <c r="I83" s="44">
        <v>0</v>
      </c>
      <c r="J83" s="43">
        <v>90.5</v>
      </c>
      <c r="K83" s="43">
        <v>0</v>
      </c>
      <c r="L83" s="34">
        <f t="shared" si="19"/>
        <v>30.166666666666668</v>
      </c>
      <c r="M83" s="35">
        <v>4</v>
      </c>
      <c r="N83" s="36">
        <v>9</v>
      </c>
      <c r="O83" s="37"/>
      <c r="P83" s="36"/>
      <c r="Q83" s="2">
        <v>20</v>
      </c>
      <c r="R83" s="36">
        <f t="shared" si="20"/>
        <v>80</v>
      </c>
      <c r="S83" s="65">
        <f t="shared" si="21"/>
        <v>11.958333333333334</v>
      </c>
      <c r="T83" s="38" t="s">
        <v>182</v>
      </c>
      <c r="U83" s="39" t="str">
        <f t="shared" si="22"/>
        <v>E</v>
      </c>
      <c r="V83" s="6" t="s">
        <v>64</v>
      </c>
      <c r="W83" s="5">
        <v>10023520</v>
      </c>
      <c r="X83" s="7" t="s">
        <v>2</v>
      </c>
      <c r="Y83" s="40">
        <v>63</v>
      </c>
      <c r="Z83" s="8"/>
      <c r="AA83" s="8"/>
    </row>
    <row r="84" spans="1:27" x14ac:dyDescent="0.25">
      <c r="A84" s="1">
        <v>64</v>
      </c>
      <c r="B84" s="5">
        <v>10023608</v>
      </c>
      <c r="C84" s="6" t="s">
        <v>65</v>
      </c>
      <c r="D84" s="7" t="s">
        <v>2</v>
      </c>
      <c r="E84" s="41">
        <v>67.5</v>
      </c>
      <c r="F84" s="42">
        <v>37</v>
      </c>
      <c r="G84" s="43">
        <v>98</v>
      </c>
      <c r="H84" s="32">
        <f t="shared" si="18"/>
        <v>67.5</v>
      </c>
      <c r="I84" s="44">
        <v>93</v>
      </c>
      <c r="J84" s="43">
        <v>91.5</v>
      </c>
      <c r="K84" s="43">
        <v>0</v>
      </c>
      <c r="L84" s="34">
        <f t="shared" si="19"/>
        <v>61.5</v>
      </c>
      <c r="M84" s="35">
        <v>49.5</v>
      </c>
      <c r="N84" s="36">
        <v>29</v>
      </c>
      <c r="O84" s="37"/>
      <c r="P84" s="36"/>
      <c r="Q84" s="2">
        <v>16</v>
      </c>
      <c r="R84" s="36">
        <f t="shared" si="20"/>
        <v>64</v>
      </c>
      <c r="S84" s="66">
        <f t="shared" si="21"/>
        <v>45.824999999999996</v>
      </c>
      <c r="T84" s="38" t="s">
        <v>182</v>
      </c>
      <c r="U84" s="39" t="str">
        <f t="shared" si="22"/>
        <v>D</v>
      </c>
      <c r="V84" s="6" t="s">
        <v>65</v>
      </c>
      <c r="W84" s="5">
        <v>10023608</v>
      </c>
      <c r="X84" s="7" t="s">
        <v>2</v>
      </c>
      <c r="Y84" s="40">
        <v>64</v>
      </c>
      <c r="Z84" s="8"/>
      <c r="AA84" s="8"/>
    </row>
    <row r="85" spans="1:27" x14ac:dyDescent="0.25">
      <c r="A85" s="1">
        <v>65</v>
      </c>
      <c r="B85" s="5">
        <v>10023634</v>
      </c>
      <c r="C85" s="6" t="s">
        <v>66</v>
      </c>
      <c r="D85" s="7" t="s">
        <v>2</v>
      </c>
      <c r="E85" s="41">
        <v>79.5</v>
      </c>
      <c r="F85" s="42">
        <v>69.709999999999994</v>
      </c>
      <c r="G85" s="43">
        <v>84.333333300000007</v>
      </c>
      <c r="H85" s="32">
        <f t="shared" ref="H85:H116" si="23">AVERAGE(E85:G85)</f>
        <v>77.847777766666653</v>
      </c>
      <c r="I85" s="44">
        <v>108</v>
      </c>
      <c r="J85" s="43">
        <v>53.475000000000001</v>
      </c>
      <c r="K85" s="43">
        <v>107.4</v>
      </c>
      <c r="L85" s="34">
        <f t="shared" ref="L85:L116" si="24">AVERAGE(I85:K85)</f>
        <v>89.625</v>
      </c>
      <c r="M85" s="35">
        <v>17</v>
      </c>
      <c r="N85" s="36">
        <v>20.5</v>
      </c>
      <c r="O85" s="37" t="s">
        <v>179</v>
      </c>
      <c r="P85" s="36">
        <v>80</v>
      </c>
      <c r="Q85" s="2">
        <v>22</v>
      </c>
      <c r="R85" s="36">
        <f t="shared" ref="R85:R116" si="25">(Q85/25 * 100)</f>
        <v>88</v>
      </c>
      <c r="S85" s="65">
        <f t="shared" ref="S85:S116" si="26">($H$16*H85)+($L$16*L85)+($M$16*M85)+($N$16*N85)+($P$16*P85)+($R$16*R85)</f>
        <v>46.714666665000003</v>
      </c>
      <c r="T85" s="38" t="s">
        <v>183</v>
      </c>
      <c r="U85" s="39" t="str">
        <f t="shared" si="22"/>
        <v>D</v>
      </c>
      <c r="V85" s="6" t="s">
        <v>66</v>
      </c>
      <c r="W85" s="5">
        <v>10023634</v>
      </c>
      <c r="X85" s="7" t="s">
        <v>2</v>
      </c>
      <c r="Y85" s="40">
        <v>65</v>
      </c>
      <c r="Z85" s="8"/>
      <c r="AA85" s="8"/>
    </row>
    <row r="86" spans="1:27" x14ac:dyDescent="0.25">
      <c r="A86" s="1">
        <v>1</v>
      </c>
      <c r="B86" s="5">
        <v>13518108</v>
      </c>
      <c r="C86" s="6" t="s">
        <v>67</v>
      </c>
      <c r="D86" s="7" t="s">
        <v>68</v>
      </c>
      <c r="E86" s="41">
        <v>24.5</v>
      </c>
      <c r="F86" s="42">
        <v>0</v>
      </c>
      <c r="G86" s="43">
        <v>88</v>
      </c>
      <c r="H86" s="32">
        <f t="shared" si="23"/>
        <v>37.5</v>
      </c>
      <c r="I86" s="44">
        <v>90</v>
      </c>
      <c r="J86" s="43">
        <v>12.5</v>
      </c>
      <c r="K86" s="43">
        <v>18</v>
      </c>
      <c r="L86" s="34">
        <f t="shared" si="24"/>
        <v>40.166666666666664</v>
      </c>
      <c r="M86" s="35">
        <v>47.5</v>
      </c>
      <c r="N86" s="36">
        <v>66</v>
      </c>
      <c r="O86" s="37"/>
      <c r="P86" s="36"/>
      <c r="Q86" s="36">
        <v>24</v>
      </c>
      <c r="R86" s="36">
        <f t="shared" si="25"/>
        <v>96</v>
      </c>
      <c r="S86" s="65">
        <f t="shared" si="26"/>
        <v>49.383333333333333</v>
      </c>
      <c r="T86" s="38" t="s">
        <v>182</v>
      </c>
      <c r="U86" s="39" t="str">
        <f t="shared" si="22"/>
        <v>D</v>
      </c>
      <c r="V86" s="6" t="s">
        <v>67</v>
      </c>
      <c r="W86" s="5">
        <v>13518108</v>
      </c>
      <c r="X86" s="7" t="s">
        <v>68</v>
      </c>
      <c r="Y86" s="40">
        <v>1</v>
      </c>
      <c r="Z86" s="8"/>
      <c r="AA86" s="8"/>
    </row>
    <row r="87" spans="1:27" x14ac:dyDescent="0.25">
      <c r="A87" s="1">
        <v>2</v>
      </c>
      <c r="B87" s="5">
        <v>13520130</v>
      </c>
      <c r="C87" s="6" t="s">
        <v>69</v>
      </c>
      <c r="D87" s="7" t="s">
        <v>68</v>
      </c>
      <c r="E87" s="41">
        <v>63.55</v>
      </c>
      <c r="F87" s="42">
        <v>99.64</v>
      </c>
      <c r="G87" s="43">
        <v>103</v>
      </c>
      <c r="H87" s="32">
        <f t="shared" si="23"/>
        <v>88.73</v>
      </c>
      <c r="I87" s="44">
        <v>84</v>
      </c>
      <c r="J87" s="43">
        <v>87</v>
      </c>
      <c r="K87" s="43">
        <v>44</v>
      </c>
      <c r="L87" s="34">
        <f t="shared" si="24"/>
        <v>71.666666666666671</v>
      </c>
      <c r="M87" s="35">
        <v>36.5</v>
      </c>
      <c r="N87" s="36">
        <v>70</v>
      </c>
      <c r="O87" s="37" t="s">
        <v>231</v>
      </c>
      <c r="P87" s="36">
        <v>80</v>
      </c>
      <c r="Q87" s="36">
        <v>20</v>
      </c>
      <c r="R87" s="36">
        <f t="shared" si="25"/>
        <v>80</v>
      </c>
      <c r="S87" s="65">
        <f t="shared" si="26"/>
        <v>65.517833333333328</v>
      </c>
      <c r="T87" s="38" t="s">
        <v>179</v>
      </c>
      <c r="U87" s="39" t="str">
        <f t="shared" si="22"/>
        <v>BC</v>
      </c>
      <c r="V87" s="6" t="s">
        <v>69</v>
      </c>
      <c r="W87" s="5">
        <v>13520130</v>
      </c>
      <c r="X87" s="7" t="s">
        <v>68</v>
      </c>
      <c r="Y87" s="40">
        <v>2</v>
      </c>
      <c r="Z87" s="8"/>
      <c r="AA87" s="8"/>
    </row>
    <row r="88" spans="1:27" x14ac:dyDescent="0.25">
      <c r="A88" s="1">
        <v>3</v>
      </c>
      <c r="B88" s="5">
        <v>13521154</v>
      </c>
      <c r="C88" s="6" t="s">
        <v>70</v>
      </c>
      <c r="D88" s="7" t="s">
        <v>68</v>
      </c>
      <c r="E88" s="41">
        <v>0</v>
      </c>
      <c r="F88" s="42">
        <v>0</v>
      </c>
      <c r="G88" s="43">
        <v>0</v>
      </c>
      <c r="H88" s="32">
        <f t="shared" si="23"/>
        <v>0</v>
      </c>
      <c r="I88" s="44">
        <v>0</v>
      </c>
      <c r="J88" s="43">
        <v>0</v>
      </c>
      <c r="K88" s="43">
        <v>105</v>
      </c>
      <c r="L88" s="34">
        <f t="shared" si="24"/>
        <v>35</v>
      </c>
      <c r="M88" s="35">
        <v>32</v>
      </c>
      <c r="N88" s="36">
        <v>0</v>
      </c>
      <c r="O88" s="37"/>
      <c r="P88" s="36"/>
      <c r="Q88" s="36">
        <v>22</v>
      </c>
      <c r="R88" s="36">
        <f t="shared" si="25"/>
        <v>88</v>
      </c>
      <c r="S88" s="65">
        <f t="shared" si="26"/>
        <v>17.2</v>
      </c>
      <c r="T88" s="38"/>
      <c r="U88" s="39" t="str">
        <f t="shared" si="22"/>
        <v>E</v>
      </c>
      <c r="V88" s="6" t="s">
        <v>70</v>
      </c>
      <c r="W88" s="5">
        <v>13521154</v>
      </c>
      <c r="X88" s="7" t="s">
        <v>68</v>
      </c>
      <c r="Y88" s="40">
        <v>3</v>
      </c>
      <c r="Z88" s="8"/>
      <c r="AA88" s="8"/>
    </row>
    <row r="89" spans="1:27" x14ac:dyDescent="0.25">
      <c r="A89" s="1">
        <v>4</v>
      </c>
      <c r="B89" s="5">
        <v>13522002</v>
      </c>
      <c r="C89" s="6" t="s">
        <v>71</v>
      </c>
      <c r="D89" s="7" t="s">
        <v>68</v>
      </c>
      <c r="E89" s="41">
        <v>99</v>
      </c>
      <c r="F89" s="42">
        <v>93.5</v>
      </c>
      <c r="G89" s="43">
        <v>94.333333300000007</v>
      </c>
      <c r="H89" s="32">
        <f t="shared" si="23"/>
        <v>95.611111100000002</v>
      </c>
      <c r="I89" s="44">
        <v>110</v>
      </c>
      <c r="J89" s="43">
        <v>96.4375</v>
      </c>
      <c r="K89" s="43">
        <v>100.1</v>
      </c>
      <c r="L89" s="34">
        <f t="shared" si="24"/>
        <v>102.17916666666667</v>
      </c>
      <c r="M89" s="35">
        <v>75</v>
      </c>
      <c r="N89" s="36">
        <v>83.5</v>
      </c>
      <c r="O89" s="37" t="s">
        <v>179</v>
      </c>
      <c r="P89" s="36">
        <v>80</v>
      </c>
      <c r="Q89" s="36">
        <v>24</v>
      </c>
      <c r="R89" s="36">
        <f t="shared" si="25"/>
        <v>96</v>
      </c>
      <c r="S89" s="65">
        <f t="shared" si="26"/>
        <v>87.064999998333334</v>
      </c>
      <c r="T89" s="38" t="s">
        <v>179</v>
      </c>
      <c r="U89" s="39" t="str">
        <f t="shared" si="22"/>
        <v>A</v>
      </c>
      <c r="V89" s="6" t="s">
        <v>71</v>
      </c>
      <c r="W89" s="5">
        <v>13522002</v>
      </c>
      <c r="X89" s="7" t="s">
        <v>68</v>
      </c>
      <c r="Y89" s="40">
        <v>4</v>
      </c>
      <c r="Z89" s="8"/>
      <c r="AA89" s="8"/>
    </row>
    <row r="90" spans="1:27" x14ac:dyDescent="0.25">
      <c r="A90" s="1">
        <v>5</v>
      </c>
      <c r="B90" s="5">
        <v>13522004</v>
      </c>
      <c r="C90" s="6" t="s">
        <v>72</v>
      </c>
      <c r="D90" s="7" t="s">
        <v>68</v>
      </c>
      <c r="E90" s="41">
        <v>23.5</v>
      </c>
      <c r="F90" s="42">
        <v>86.21</v>
      </c>
      <c r="G90" s="43">
        <v>89.666666699999993</v>
      </c>
      <c r="H90" s="32">
        <f t="shared" si="23"/>
        <v>66.458888899999991</v>
      </c>
      <c r="I90" s="44">
        <v>98</v>
      </c>
      <c r="J90" s="43">
        <v>89.4</v>
      </c>
      <c r="K90" s="43">
        <v>100.1</v>
      </c>
      <c r="L90" s="34">
        <f t="shared" si="24"/>
        <v>95.833333333333329</v>
      </c>
      <c r="M90" s="35">
        <v>53.5</v>
      </c>
      <c r="N90" s="36">
        <v>60.5</v>
      </c>
      <c r="O90" s="37" t="s">
        <v>180</v>
      </c>
      <c r="P90" s="36">
        <v>85</v>
      </c>
      <c r="Q90" s="36">
        <v>20</v>
      </c>
      <c r="R90" s="36">
        <f t="shared" si="25"/>
        <v>80</v>
      </c>
      <c r="S90" s="65">
        <f t="shared" si="26"/>
        <v>68.423000001666665</v>
      </c>
      <c r="T90" s="38" t="s">
        <v>179</v>
      </c>
      <c r="U90" s="39" t="str">
        <f t="shared" si="22"/>
        <v>BC</v>
      </c>
      <c r="V90" s="6" t="s">
        <v>72</v>
      </c>
      <c r="W90" s="5">
        <v>13522004</v>
      </c>
      <c r="X90" s="7" t="s">
        <v>68</v>
      </c>
      <c r="Y90" s="40">
        <v>5</v>
      </c>
      <c r="Z90" s="8"/>
      <c r="AA90" s="8"/>
    </row>
    <row r="91" spans="1:27" x14ac:dyDescent="0.25">
      <c r="A91" s="1">
        <v>6</v>
      </c>
      <c r="B91" s="5">
        <v>13522006</v>
      </c>
      <c r="C91" s="6" t="s">
        <v>73</v>
      </c>
      <c r="D91" s="7" t="s">
        <v>68</v>
      </c>
      <c r="E91" s="41">
        <v>90</v>
      </c>
      <c r="F91" s="42">
        <v>112.5</v>
      </c>
      <c r="G91" s="43">
        <v>104.333333</v>
      </c>
      <c r="H91" s="32">
        <f t="shared" si="23"/>
        <v>102.27777766666667</v>
      </c>
      <c r="I91" s="44">
        <v>101</v>
      </c>
      <c r="J91" s="43">
        <v>103.75</v>
      </c>
      <c r="K91" s="43">
        <v>90.25</v>
      </c>
      <c r="L91" s="34">
        <f t="shared" si="24"/>
        <v>98.333333333333329</v>
      </c>
      <c r="M91" s="35">
        <v>79</v>
      </c>
      <c r="N91" s="36">
        <v>100.5</v>
      </c>
      <c r="O91" s="37" t="s">
        <v>180</v>
      </c>
      <c r="P91" s="36">
        <v>85</v>
      </c>
      <c r="Q91" s="36">
        <v>25</v>
      </c>
      <c r="R91" s="36">
        <f t="shared" si="25"/>
        <v>100</v>
      </c>
      <c r="S91" s="65">
        <f t="shared" si="26"/>
        <v>94.170833316666659</v>
      </c>
      <c r="T91" s="38" t="s">
        <v>184</v>
      </c>
      <c r="U91" s="39" t="str">
        <f t="shared" si="22"/>
        <v>A</v>
      </c>
      <c r="V91" s="6" t="s">
        <v>73</v>
      </c>
      <c r="W91" s="5">
        <v>13522006</v>
      </c>
      <c r="X91" s="7" t="s">
        <v>68</v>
      </c>
      <c r="Y91" s="40">
        <v>6</v>
      </c>
      <c r="Z91" s="8"/>
      <c r="AA91" s="8"/>
    </row>
    <row r="92" spans="1:27" x14ac:dyDescent="0.25">
      <c r="A92" s="1">
        <v>7</v>
      </c>
      <c r="B92" s="5">
        <v>13522008</v>
      </c>
      <c r="C92" s="6" t="s">
        <v>74</v>
      </c>
      <c r="D92" s="7" t="s">
        <v>68</v>
      </c>
      <c r="E92" s="41">
        <v>52</v>
      </c>
      <c r="F92" s="42">
        <v>100.64</v>
      </c>
      <c r="G92" s="43">
        <v>91.666666699999993</v>
      </c>
      <c r="H92" s="32">
        <f t="shared" si="23"/>
        <v>81.435555566666665</v>
      </c>
      <c r="I92" s="44">
        <v>106</v>
      </c>
      <c r="J92" s="43">
        <v>90.5</v>
      </c>
      <c r="K92" s="43">
        <v>88</v>
      </c>
      <c r="L92" s="34">
        <f t="shared" si="24"/>
        <v>94.833333333333329</v>
      </c>
      <c r="M92" s="35">
        <v>50.5</v>
      </c>
      <c r="N92" s="36">
        <v>97.5</v>
      </c>
      <c r="O92" s="37" t="s">
        <v>180</v>
      </c>
      <c r="P92" s="36">
        <v>85</v>
      </c>
      <c r="Q92" s="36">
        <v>24</v>
      </c>
      <c r="R92" s="36">
        <f t="shared" si="25"/>
        <v>96</v>
      </c>
      <c r="S92" s="65">
        <f t="shared" si="26"/>
        <v>82.144500001666671</v>
      </c>
      <c r="T92" s="38" t="s">
        <v>180</v>
      </c>
      <c r="U92" s="39" t="str">
        <f t="shared" si="22"/>
        <v>A</v>
      </c>
      <c r="V92" s="6" t="s">
        <v>74</v>
      </c>
      <c r="W92" s="5">
        <v>13522008</v>
      </c>
      <c r="X92" s="7" t="s">
        <v>68</v>
      </c>
      <c r="Y92" s="40">
        <v>7</v>
      </c>
      <c r="Z92" s="8"/>
      <c r="AA92" s="8"/>
    </row>
    <row r="93" spans="1:27" x14ac:dyDescent="0.25">
      <c r="A93" s="1">
        <v>8</v>
      </c>
      <c r="B93" s="5">
        <v>13522010</v>
      </c>
      <c r="C93" s="6" t="s">
        <v>75</v>
      </c>
      <c r="D93" s="7" t="s">
        <v>68</v>
      </c>
      <c r="E93" s="41">
        <v>57.5</v>
      </c>
      <c r="F93" s="42">
        <v>80.86</v>
      </c>
      <c r="G93" s="43">
        <v>100</v>
      </c>
      <c r="H93" s="32">
        <f t="shared" si="23"/>
        <v>79.453333333333333</v>
      </c>
      <c r="I93" s="44">
        <v>104</v>
      </c>
      <c r="J93" s="43">
        <v>83.3125</v>
      </c>
      <c r="K93" s="43">
        <v>85.5</v>
      </c>
      <c r="L93" s="34">
        <f t="shared" si="24"/>
        <v>90.9375</v>
      </c>
      <c r="M93" s="35">
        <v>75.5</v>
      </c>
      <c r="N93" s="36">
        <v>79.5</v>
      </c>
      <c r="O93" s="37" t="s">
        <v>180</v>
      </c>
      <c r="P93" s="36">
        <v>85</v>
      </c>
      <c r="Q93" s="36">
        <v>22</v>
      </c>
      <c r="R93" s="36">
        <f t="shared" si="25"/>
        <v>88</v>
      </c>
      <c r="S93" s="66">
        <f t="shared" si="26"/>
        <v>81.268000000000001</v>
      </c>
      <c r="T93" s="38" t="s">
        <v>181</v>
      </c>
      <c r="U93" s="39" t="str">
        <f t="shared" si="22"/>
        <v>A</v>
      </c>
      <c r="V93" s="6" t="s">
        <v>75</v>
      </c>
      <c r="W93" s="5">
        <v>13522010</v>
      </c>
      <c r="X93" s="7" t="s">
        <v>68</v>
      </c>
      <c r="Y93" s="40">
        <v>8</v>
      </c>
      <c r="Z93" s="8"/>
      <c r="AA93" s="8"/>
    </row>
    <row r="94" spans="1:27" x14ac:dyDescent="0.25">
      <c r="A94" s="1">
        <v>9</v>
      </c>
      <c r="B94" s="5">
        <v>13522012</v>
      </c>
      <c r="C94" s="6" t="s">
        <v>76</v>
      </c>
      <c r="D94" s="7" t="s">
        <v>68</v>
      </c>
      <c r="E94" s="41">
        <v>80.5</v>
      </c>
      <c r="F94" s="42">
        <v>106</v>
      </c>
      <c r="G94" s="43">
        <v>88</v>
      </c>
      <c r="H94" s="32">
        <f t="shared" si="23"/>
        <v>91.5</v>
      </c>
      <c r="I94" s="44">
        <v>101</v>
      </c>
      <c r="J94" s="43">
        <v>104.55</v>
      </c>
      <c r="K94" s="43">
        <v>96</v>
      </c>
      <c r="L94" s="34">
        <f t="shared" si="24"/>
        <v>100.51666666666667</v>
      </c>
      <c r="M94" s="35">
        <v>40.5</v>
      </c>
      <c r="N94" s="36">
        <v>79.5</v>
      </c>
      <c r="O94" s="37" t="s">
        <v>180</v>
      </c>
      <c r="P94" s="36">
        <v>85</v>
      </c>
      <c r="Q94" s="36">
        <v>25</v>
      </c>
      <c r="R94" s="36">
        <f t="shared" si="25"/>
        <v>100</v>
      </c>
      <c r="S94" s="65">
        <f t="shared" si="26"/>
        <v>76.540833333333339</v>
      </c>
      <c r="T94" s="38" t="s">
        <v>182</v>
      </c>
      <c r="U94" s="39" t="str">
        <f t="shared" si="22"/>
        <v>AB</v>
      </c>
      <c r="V94" s="6" t="s">
        <v>76</v>
      </c>
      <c r="W94" s="5">
        <v>13522012</v>
      </c>
      <c r="X94" s="7" t="s">
        <v>68</v>
      </c>
      <c r="Y94" s="40">
        <v>9</v>
      </c>
      <c r="Z94" s="8"/>
      <c r="AA94" s="8"/>
    </row>
    <row r="95" spans="1:27" x14ac:dyDescent="0.25">
      <c r="A95" s="1">
        <v>10</v>
      </c>
      <c r="B95" s="5">
        <v>13522014</v>
      </c>
      <c r="C95" s="6" t="s">
        <v>77</v>
      </c>
      <c r="D95" s="7" t="s">
        <v>68</v>
      </c>
      <c r="E95" s="41">
        <v>87</v>
      </c>
      <c r="F95" s="42">
        <v>107.5</v>
      </c>
      <c r="G95" s="43">
        <v>101</v>
      </c>
      <c r="H95" s="32">
        <f t="shared" si="23"/>
        <v>98.5</v>
      </c>
      <c r="I95" s="44">
        <v>93</v>
      </c>
      <c r="J95" s="43">
        <v>103.75</v>
      </c>
      <c r="K95" s="43">
        <v>101.25</v>
      </c>
      <c r="L95" s="34">
        <f t="shared" si="24"/>
        <v>99.333333333333329</v>
      </c>
      <c r="M95" s="35">
        <v>42</v>
      </c>
      <c r="N95" s="36">
        <v>77.5</v>
      </c>
      <c r="O95" s="37" t="s">
        <v>179</v>
      </c>
      <c r="P95" s="36">
        <v>80</v>
      </c>
      <c r="Q95" s="36">
        <v>25</v>
      </c>
      <c r="R95" s="36">
        <f t="shared" si="25"/>
        <v>100</v>
      </c>
      <c r="S95" s="65">
        <f t="shared" si="26"/>
        <v>76.829166666666666</v>
      </c>
      <c r="T95" s="38" t="s">
        <v>179</v>
      </c>
      <c r="U95" s="39" t="str">
        <f t="shared" si="22"/>
        <v>AB</v>
      </c>
      <c r="V95" s="6" t="s">
        <v>77</v>
      </c>
      <c r="W95" s="5">
        <v>13522014</v>
      </c>
      <c r="X95" s="7" t="s">
        <v>68</v>
      </c>
      <c r="Y95" s="40">
        <v>10</v>
      </c>
      <c r="Z95" s="8"/>
      <c r="AA95" s="8"/>
    </row>
    <row r="96" spans="1:27" x14ac:dyDescent="0.25">
      <c r="A96" s="1">
        <v>11</v>
      </c>
      <c r="B96" s="5">
        <v>13522016</v>
      </c>
      <c r="C96" s="6" t="s">
        <v>78</v>
      </c>
      <c r="D96" s="7" t="s">
        <v>68</v>
      </c>
      <c r="E96" s="41">
        <v>46</v>
      </c>
      <c r="F96" s="42">
        <v>106.14</v>
      </c>
      <c r="G96" s="43">
        <v>101.666667</v>
      </c>
      <c r="H96" s="32">
        <f t="shared" si="23"/>
        <v>84.60222233333333</v>
      </c>
      <c r="I96" s="44">
        <v>98</v>
      </c>
      <c r="J96" s="43">
        <v>100</v>
      </c>
      <c r="K96" s="43">
        <v>50</v>
      </c>
      <c r="L96" s="34">
        <f t="shared" si="24"/>
        <v>82.666666666666671</v>
      </c>
      <c r="M96" s="35">
        <v>42</v>
      </c>
      <c r="N96" s="36">
        <v>85.5</v>
      </c>
      <c r="O96" s="37" t="s">
        <v>229</v>
      </c>
      <c r="P96" s="36">
        <v>85</v>
      </c>
      <c r="Q96" s="36">
        <v>23</v>
      </c>
      <c r="R96" s="36">
        <f t="shared" si="25"/>
        <v>92</v>
      </c>
      <c r="S96" s="65">
        <f t="shared" si="26"/>
        <v>74.061166683333326</v>
      </c>
      <c r="T96" s="38" t="s">
        <v>179</v>
      </c>
      <c r="U96" s="39" t="str">
        <f t="shared" si="22"/>
        <v>B</v>
      </c>
      <c r="V96" s="6" t="s">
        <v>78</v>
      </c>
      <c r="W96" s="5">
        <v>13522016</v>
      </c>
      <c r="X96" s="7" t="s">
        <v>68</v>
      </c>
      <c r="Y96" s="40">
        <v>11</v>
      </c>
      <c r="Z96" s="8"/>
      <c r="AA96" s="8"/>
    </row>
    <row r="97" spans="1:27" x14ac:dyDescent="0.25">
      <c r="A97" s="1">
        <v>12</v>
      </c>
      <c r="B97" s="5">
        <v>13522018</v>
      </c>
      <c r="C97" s="6" t="s">
        <v>79</v>
      </c>
      <c r="D97" s="7" t="s">
        <v>68</v>
      </c>
      <c r="E97" s="41">
        <v>87.6</v>
      </c>
      <c r="F97" s="42">
        <v>110.29</v>
      </c>
      <c r="G97" s="43">
        <v>94.333333300000007</v>
      </c>
      <c r="H97" s="32">
        <f t="shared" si="23"/>
        <v>97.407777766666655</v>
      </c>
      <c r="I97" s="44">
        <v>80</v>
      </c>
      <c r="J97" s="43">
        <v>91.025000000000006</v>
      </c>
      <c r="K97" s="43">
        <v>110.4</v>
      </c>
      <c r="L97" s="34">
        <f t="shared" si="24"/>
        <v>93.808333333333337</v>
      </c>
      <c r="M97" s="35">
        <v>49</v>
      </c>
      <c r="N97" s="36">
        <v>68</v>
      </c>
      <c r="O97" s="37" t="s">
        <v>228</v>
      </c>
      <c r="P97" s="36">
        <v>90</v>
      </c>
      <c r="Q97" s="36">
        <v>22</v>
      </c>
      <c r="R97" s="36">
        <f t="shared" si="25"/>
        <v>88</v>
      </c>
      <c r="S97" s="65">
        <f t="shared" si="26"/>
        <v>74.422833331666666</v>
      </c>
      <c r="T97" s="38" t="s">
        <v>180</v>
      </c>
      <c r="U97" s="39" t="str">
        <f t="shared" si="22"/>
        <v>B</v>
      </c>
      <c r="V97" s="6" t="s">
        <v>79</v>
      </c>
      <c r="W97" s="5">
        <v>13522018</v>
      </c>
      <c r="X97" s="7" t="s">
        <v>68</v>
      </c>
      <c r="Y97" s="40">
        <v>12</v>
      </c>
      <c r="Z97" s="8"/>
      <c r="AA97" s="8"/>
    </row>
    <row r="98" spans="1:27" x14ac:dyDescent="0.25">
      <c r="A98" s="1">
        <v>13</v>
      </c>
      <c r="B98" s="5">
        <v>13522020</v>
      </c>
      <c r="C98" s="6" t="s">
        <v>80</v>
      </c>
      <c r="D98" s="7" t="s">
        <v>68</v>
      </c>
      <c r="E98" s="41">
        <v>100</v>
      </c>
      <c r="F98" s="42">
        <v>109.14</v>
      </c>
      <c r="G98" s="43">
        <v>105</v>
      </c>
      <c r="H98" s="32">
        <f t="shared" si="23"/>
        <v>104.71333333333332</v>
      </c>
      <c r="I98" s="44">
        <v>107</v>
      </c>
      <c r="J98" s="43">
        <v>108.8</v>
      </c>
      <c r="K98" s="43">
        <v>102.625</v>
      </c>
      <c r="L98" s="34">
        <f t="shared" si="24"/>
        <v>106.14166666666667</v>
      </c>
      <c r="M98" s="35">
        <v>83.5</v>
      </c>
      <c r="N98" s="36">
        <v>101.5</v>
      </c>
      <c r="O98" s="37" t="s">
        <v>179</v>
      </c>
      <c r="P98" s="36">
        <v>80</v>
      </c>
      <c r="Q98" s="36">
        <v>24</v>
      </c>
      <c r="R98" s="36">
        <f t="shared" si="25"/>
        <v>96</v>
      </c>
      <c r="S98" s="65">
        <f t="shared" si="26"/>
        <v>97.197833333333335</v>
      </c>
      <c r="T98" s="38" t="s">
        <v>180</v>
      </c>
      <c r="U98" s="39" t="str">
        <f t="shared" si="22"/>
        <v>A</v>
      </c>
      <c r="V98" s="6" t="s">
        <v>80</v>
      </c>
      <c r="W98" s="5">
        <v>13522020</v>
      </c>
      <c r="X98" s="7" t="s">
        <v>68</v>
      </c>
      <c r="Y98" s="40">
        <v>13</v>
      </c>
      <c r="Z98" s="8"/>
      <c r="AA98" s="8"/>
    </row>
    <row r="99" spans="1:27" x14ac:dyDescent="0.25">
      <c r="A99" s="1">
        <v>14</v>
      </c>
      <c r="B99" s="5">
        <v>13522022</v>
      </c>
      <c r="C99" s="6" t="s">
        <v>81</v>
      </c>
      <c r="D99" s="7" t="s">
        <v>68</v>
      </c>
      <c r="E99" s="41">
        <v>101</v>
      </c>
      <c r="F99" s="42">
        <v>98.64</v>
      </c>
      <c r="G99" s="43">
        <v>85.333333300000007</v>
      </c>
      <c r="H99" s="32">
        <f t="shared" si="23"/>
        <v>94.991111099999998</v>
      </c>
      <c r="I99" s="44">
        <v>93</v>
      </c>
      <c r="J99" s="43">
        <v>103.8</v>
      </c>
      <c r="K99" s="43">
        <v>109</v>
      </c>
      <c r="L99" s="34">
        <f t="shared" si="24"/>
        <v>101.93333333333334</v>
      </c>
      <c r="M99" s="35">
        <v>57</v>
      </c>
      <c r="N99" s="36">
        <v>96.5</v>
      </c>
      <c r="O99" s="37" t="s">
        <v>179</v>
      </c>
      <c r="P99" s="36">
        <v>80</v>
      </c>
      <c r="Q99" s="36">
        <v>22</v>
      </c>
      <c r="R99" s="36">
        <f t="shared" si="25"/>
        <v>88</v>
      </c>
      <c r="S99" s="65">
        <f t="shared" si="26"/>
        <v>86.447833331666672</v>
      </c>
      <c r="T99" s="38" t="s">
        <v>181</v>
      </c>
      <c r="U99" s="39" t="str">
        <f t="shared" si="22"/>
        <v>A</v>
      </c>
      <c r="V99" s="6" t="s">
        <v>81</v>
      </c>
      <c r="W99" s="5">
        <v>13522022</v>
      </c>
      <c r="X99" s="7" t="s">
        <v>68</v>
      </c>
      <c r="Y99" s="40">
        <v>14</v>
      </c>
      <c r="Z99" s="8"/>
      <c r="AA99" s="8"/>
    </row>
    <row r="100" spans="1:27" x14ac:dyDescent="0.25">
      <c r="A100" s="1">
        <v>15</v>
      </c>
      <c r="B100" s="5">
        <v>13522024</v>
      </c>
      <c r="C100" s="6" t="s">
        <v>82</v>
      </c>
      <c r="D100" s="7" t="s">
        <v>68</v>
      </c>
      <c r="E100" s="41">
        <v>110</v>
      </c>
      <c r="F100" s="42">
        <v>93.5</v>
      </c>
      <c r="G100" s="43">
        <v>103.333333</v>
      </c>
      <c r="H100" s="32">
        <f t="shared" si="23"/>
        <v>102.27777766666667</v>
      </c>
      <c r="I100" s="44">
        <v>104</v>
      </c>
      <c r="J100" s="43">
        <v>108.95</v>
      </c>
      <c r="K100" s="43">
        <v>110</v>
      </c>
      <c r="L100" s="34">
        <f t="shared" si="24"/>
        <v>107.64999999999999</v>
      </c>
      <c r="M100" s="35">
        <v>79</v>
      </c>
      <c r="N100" s="36">
        <v>91</v>
      </c>
      <c r="O100" s="37" t="s">
        <v>180</v>
      </c>
      <c r="P100" s="36">
        <v>85</v>
      </c>
      <c r="Q100" s="36">
        <v>23</v>
      </c>
      <c r="R100" s="36">
        <f t="shared" si="25"/>
        <v>92</v>
      </c>
      <c r="S100" s="65">
        <f t="shared" si="26"/>
        <v>92.746666649999995</v>
      </c>
      <c r="T100" s="38" t="s">
        <v>180</v>
      </c>
      <c r="U100" s="39" t="str">
        <f t="shared" si="22"/>
        <v>A</v>
      </c>
      <c r="V100" s="6" t="s">
        <v>82</v>
      </c>
      <c r="W100" s="5">
        <v>13522024</v>
      </c>
      <c r="X100" s="7" t="s">
        <v>68</v>
      </c>
      <c r="Y100" s="40">
        <v>15</v>
      </c>
      <c r="Z100" s="8"/>
      <c r="AA100" s="8"/>
    </row>
    <row r="101" spans="1:27" x14ac:dyDescent="0.25">
      <c r="A101" s="1">
        <v>16</v>
      </c>
      <c r="B101" s="5">
        <v>13522026</v>
      </c>
      <c r="C101" s="6" t="s">
        <v>83</v>
      </c>
      <c r="D101" s="7" t="s">
        <v>68</v>
      </c>
      <c r="E101" s="41">
        <v>81.5</v>
      </c>
      <c r="F101" s="42">
        <v>103.64</v>
      </c>
      <c r="G101" s="43">
        <v>98.666666699999993</v>
      </c>
      <c r="H101" s="32">
        <f t="shared" si="23"/>
        <v>94.602222233333336</v>
      </c>
      <c r="I101" s="44">
        <v>106</v>
      </c>
      <c r="J101" s="43">
        <v>96.95</v>
      </c>
      <c r="K101" s="43">
        <v>98</v>
      </c>
      <c r="L101" s="34">
        <f t="shared" si="24"/>
        <v>100.31666666666666</v>
      </c>
      <c r="M101" s="35">
        <v>57</v>
      </c>
      <c r="N101" s="36">
        <v>65.5</v>
      </c>
      <c r="O101" s="37" t="s">
        <v>179</v>
      </c>
      <c r="P101" s="36">
        <v>80</v>
      </c>
      <c r="Q101" s="36">
        <v>23</v>
      </c>
      <c r="R101" s="36">
        <f t="shared" si="25"/>
        <v>92</v>
      </c>
      <c r="S101" s="65">
        <f t="shared" si="26"/>
        <v>76.091166668333329</v>
      </c>
      <c r="T101" s="38" t="s">
        <v>182</v>
      </c>
      <c r="U101" s="39" t="str">
        <f t="shared" si="22"/>
        <v>AB</v>
      </c>
      <c r="V101" s="6" t="s">
        <v>83</v>
      </c>
      <c r="W101" s="5">
        <v>13522026</v>
      </c>
      <c r="X101" s="7" t="s">
        <v>68</v>
      </c>
      <c r="Y101" s="40">
        <v>16</v>
      </c>
      <c r="Z101" s="8"/>
      <c r="AA101" s="8"/>
    </row>
    <row r="102" spans="1:27" x14ac:dyDescent="0.25">
      <c r="A102" s="1">
        <v>17</v>
      </c>
      <c r="B102" s="5">
        <v>13522028</v>
      </c>
      <c r="C102" s="6" t="s">
        <v>84</v>
      </c>
      <c r="D102" s="7" t="s">
        <v>68</v>
      </c>
      <c r="E102" s="41">
        <v>91.5</v>
      </c>
      <c r="F102" s="42">
        <v>104.79</v>
      </c>
      <c r="G102" s="43">
        <v>94.666666699999993</v>
      </c>
      <c r="H102" s="32">
        <f t="shared" si="23"/>
        <v>96.985555566666676</v>
      </c>
      <c r="I102" s="44">
        <v>103</v>
      </c>
      <c r="J102" s="43">
        <v>96.4375</v>
      </c>
      <c r="K102" s="43">
        <v>110.4</v>
      </c>
      <c r="L102" s="34">
        <f t="shared" si="24"/>
        <v>103.27916666666665</v>
      </c>
      <c r="M102" s="35">
        <v>38</v>
      </c>
      <c r="N102" s="36">
        <v>63</v>
      </c>
      <c r="O102" s="37" t="s">
        <v>179</v>
      </c>
      <c r="P102" s="36">
        <v>80</v>
      </c>
      <c r="Q102" s="36">
        <v>23</v>
      </c>
      <c r="R102" s="36">
        <f t="shared" si="25"/>
        <v>92</v>
      </c>
      <c r="S102" s="67">
        <f t="shared" si="26"/>
        <v>71.478666668333332</v>
      </c>
      <c r="T102" s="38" t="s">
        <v>182</v>
      </c>
      <c r="U102" s="39" t="str">
        <f t="shared" si="22"/>
        <v>B</v>
      </c>
      <c r="V102" s="6" t="s">
        <v>84</v>
      </c>
      <c r="W102" s="5">
        <v>13522028</v>
      </c>
      <c r="X102" s="7" t="s">
        <v>68</v>
      </c>
      <c r="Y102" s="40">
        <v>17</v>
      </c>
      <c r="Z102" s="8"/>
      <c r="AA102" s="8"/>
    </row>
    <row r="103" spans="1:27" x14ac:dyDescent="0.25">
      <c r="A103" s="1">
        <v>18</v>
      </c>
      <c r="B103" s="5">
        <v>13522030</v>
      </c>
      <c r="C103" s="6" t="s">
        <v>85</v>
      </c>
      <c r="D103" s="7" t="s">
        <v>68</v>
      </c>
      <c r="E103" s="41">
        <v>93.5</v>
      </c>
      <c r="F103" s="42">
        <v>101.43</v>
      </c>
      <c r="G103" s="43">
        <v>96.333333300000007</v>
      </c>
      <c r="H103" s="32">
        <f t="shared" si="23"/>
        <v>97.087777766666662</v>
      </c>
      <c r="I103" s="44">
        <v>106</v>
      </c>
      <c r="J103" s="43">
        <v>104.55</v>
      </c>
      <c r="K103" s="43">
        <v>110.4</v>
      </c>
      <c r="L103" s="34">
        <f t="shared" si="24"/>
        <v>106.98333333333335</v>
      </c>
      <c r="M103" s="35">
        <v>45</v>
      </c>
      <c r="N103" s="36">
        <v>93</v>
      </c>
      <c r="O103" s="37" t="s">
        <v>229</v>
      </c>
      <c r="P103" s="36">
        <v>85</v>
      </c>
      <c r="Q103" s="36">
        <v>25</v>
      </c>
      <c r="R103" s="36">
        <f t="shared" si="25"/>
        <v>100</v>
      </c>
      <c r="S103" s="65">
        <f t="shared" si="26"/>
        <v>84.184833331666681</v>
      </c>
      <c r="T103" s="38" t="s">
        <v>179</v>
      </c>
      <c r="U103" s="39" t="str">
        <f t="shared" si="22"/>
        <v>A</v>
      </c>
      <c r="V103" s="6" t="s">
        <v>85</v>
      </c>
      <c r="W103" s="5">
        <v>13522030</v>
      </c>
      <c r="X103" s="7" t="s">
        <v>68</v>
      </c>
      <c r="Y103" s="40">
        <v>18</v>
      </c>
      <c r="Z103" s="8"/>
      <c r="AA103" s="8"/>
    </row>
    <row r="104" spans="1:27" x14ac:dyDescent="0.25">
      <c r="A104" s="1">
        <v>19</v>
      </c>
      <c r="B104" s="5">
        <v>13522032</v>
      </c>
      <c r="C104" s="6" t="s">
        <v>86</v>
      </c>
      <c r="D104" s="7" t="s">
        <v>68</v>
      </c>
      <c r="E104" s="41">
        <v>87.5</v>
      </c>
      <c r="F104" s="42">
        <v>107.5</v>
      </c>
      <c r="G104" s="43">
        <v>97</v>
      </c>
      <c r="H104" s="32">
        <f t="shared" si="23"/>
        <v>97.333333333333329</v>
      </c>
      <c r="I104" s="44">
        <v>94</v>
      </c>
      <c r="J104" s="43">
        <v>103.75</v>
      </c>
      <c r="K104" s="43">
        <v>107</v>
      </c>
      <c r="L104" s="34">
        <f t="shared" si="24"/>
        <v>101.58333333333333</v>
      </c>
      <c r="M104" s="35">
        <v>62.5</v>
      </c>
      <c r="N104" s="36">
        <v>99</v>
      </c>
      <c r="O104" s="37" t="s">
        <v>179</v>
      </c>
      <c r="P104" s="36">
        <v>80</v>
      </c>
      <c r="Q104" s="36">
        <v>25</v>
      </c>
      <c r="R104" s="36">
        <f t="shared" si="25"/>
        <v>100</v>
      </c>
      <c r="S104" s="65">
        <f t="shared" si="26"/>
        <v>89.216666666666669</v>
      </c>
      <c r="T104" s="38" t="s">
        <v>189</v>
      </c>
      <c r="U104" s="39" t="str">
        <f t="shared" si="22"/>
        <v>A</v>
      </c>
      <c r="V104" s="6" t="s">
        <v>86</v>
      </c>
      <c r="W104" s="5">
        <v>13522032</v>
      </c>
      <c r="X104" s="7" t="s">
        <v>68</v>
      </c>
      <c r="Y104" s="40">
        <v>19</v>
      </c>
      <c r="Z104" s="8"/>
      <c r="AA104" s="8"/>
    </row>
    <row r="105" spans="1:27" x14ac:dyDescent="0.25">
      <c r="A105" s="1">
        <v>20</v>
      </c>
      <c r="B105" s="5">
        <v>13522034</v>
      </c>
      <c r="C105" s="6" t="s">
        <v>87</v>
      </c>
      <c r="D105" s="7" t="s">
        <v>68</v>
      </c>
      <c r="E105" s="41">
        <v>97</v>
      </c>
      <c r="F105" s="42">
        <v>113</v>
      </c>
      <c r="G105" s="43">
        <v>101.666667</v>
      </c>
      <c r="H105" s="32">
        <f t="shared" si="23"/>
        <v>103.88888900000001</v>
      </c>
      <c r="I105" s="44">
        <v>101</v>
      </c>
      <c r="J105" s="43">
        <v>84</v>
      </c>
      <c r="K105" s="43">
        <v>89.15</v>
      </c>
      <c r="L105" s="34">
        <f t="shared" si="24"/>
        <v>91.383333333333326</v>
      </c>
      <c r="M105" s="35">
        <v>43</v>
      </c>
      <c r="N105" s="36">
        <v>96.5</v>
      </c>
      <c r="O105" s="37" t="s">
        <v>179</v>
      </c>
      <c r="P105" s="36">
        <v>80</v>
      </c>
      <c r="Q105" s="36">
        <v>24</v>
      </c>
      <c r="R105" s="36">
        <f t="shared" si="25"/>
        <v>96</v>
      </c>
      <c r="S105" s="65">
        <f t="shared" si="26"/>
        <v>82.372500016666677</v>
      </c>
      <c r="T105" s="38" t="s">
        <v>181</v>
      </c>
      <c r="U105" s="39" t="str">
        <f t="shared" si="22"/>
        <v>A</v>
      </c>
      <c r="V105" s="6" t="s">
        <v>87</v>
      </c>
      <c r="W105" s="5">
        <v>13522034</v>
      </c>
      <c r="X105" s="7" t="s">
        <v>68</v>
      </c>
      <c r="Y105" s="40">
        <v>20</v>
      </c>
      <c r="Z105" s="8"/>
      <c r="AA105" s="8"/>
    </row>
    <row r="106" spans="1:27" x14ac:dyDescent="0.25">
      <c r="A106" s="1">
        <v>21</v>
      </c>
      <c r="B106" s="5">
        <v>13522036</v>
      </c>
      <c r="C106" s="6" t="s">
        <v>88</v>
      </c>
      <c r="D106" s="7" t="s">
        <v>68</v>
      </c>
      <c r="E106" s="41">
        <v>99</v>
      </c>
      <c r="F106" s="42">
        <v>101.14</v>
      </c>
      <c r="G106" s="43">
        <v>104</v>
      </c>
      <c r="H106" s="32">
        <f t="shared" si="23"/>
        <v>101.38</v>
      </c>
      <c r="I106" s="44">
        <v>109</v>
      </c>
      <c r="J106" s="43">
        <v>90.887500000000003</v>
      </c>
      <c r="K106" s="43">
        <v>99.5</v>
      </c>
      <c r="L106" s="34">
        <f t="shared" si="24"/>
        <v>99.795833333333334</v>
      </c>
      <c r="M106" s="35">
        <v>49</v>
      </c>
      <c r="N106" s="36">
        <v>72.5</v>
      </c>
      <c r="O106" s="37" t="s">
        <v>228</v>
      </c>
      <c r="P106" s="36">
        <v>90</v>
      </c>
      <c r="Q106" s="36">
        <v>25</v>
      </c>
      <c r="R106" s="36">
        <f t="shared" si="25"/>
        <v>100</v>
      </c>
      <c r="S106" s="65">
        <f t="shared" si="26"/>
        <v>77.978666666666669</v>
      </c>
      <c r="T106" s="38" t="s">
        <v>179</v>
      </c>
      <c r="U106" s="39" t="str">
        <f t="shared" si="22"/>
        <v>AB</v>
      </c>
      <c r="V106" s="6" t="s">
        <v>88</v>
      </c>
      <c r="W106" s="5">
        <v>13522036</v>
      </c>
      <c r="X106" s="7" t="s">
        <v>68</v>
      </c>
      <c r="Y106" s="40">
        <v>21</v>
      </c>
      <c r="Z106" s="8"/>
      <c r="AA106" s="8"/>
    </row>
    <row r="107" spans="1:27" x14ac:dyDescent="0.25">
      <c r="A107" s="1">
        <v>22</v>
      </c>
      <c r="B107" s="5">
        <v>13522038</v>
      </c>
      <c r="C107" s="6" t="s">
        <v>89</v>
      </c>
      <c r="D107" s="7" t="s">
        <v>68</v>
      </c>
      <c r="E107" s="41">
        <v>82</v>
      </c>
      <c r="F107" s="42">
        <v>86.21</v>
      </c>
      <c r="G107" s="43">
        <v>96.333333300000007</v>
      </c>
      <c r="H107" s="32">
        <f t="shared" si="23"/>
        <v>88.181111099999995</v>
      </c>
      <c r="I107" s="44">
        <v>107</v>
      </c>
      <c r="J107" s="43">
        <v>106</v>
      </c>
      <c r="K107" s="43">
        <v>110</v>
      </c>
      <c r="L107" s="34">
        <f t="shared" si="24"/>
        <v>107.66666666666667</v>
      </c>
      <c r="M107" s="35">
        <v>62</v>
      </c>
      <c r="N107" s="36">
        <v>88</v>
      </c>
      <c r="O107" s="37" t="s">
        <v>229</v>
      </c>
      <c r="P107" s="36">
        <v>85</v>
      </c>
      <c r="Q107" s="36">
        <v>24</v>
      </c>
      <c r="R107" s="36">
        <f t="shared" si="25"/>
        <v>96</v>
      </c>
      <c r="S107" s="65">
        <f t="shared" si="26"/>
        <v>85.51049999833333</v>
      </c>
      <c r="T107" s="38" t="s">
        <v>181</v>
      </c>
      <c r="U107" s="39" t="str">
        <f t="shared" si="22"/>
        <v>A</v>
      </c>
      <c r="V107" s="6" t="s">
        <v>89</v>
      </c>
      <c r="W107" s="5">
        <v>13522038</v>
      </c>
      <c r="X107" s="7" t="s">
        <v>68</v>
      </c>
      <c r="Y107" s="40">
        <v>22</v>
      </c>
      <c r="Z107" s="8"/>
      <c r="AA107" s="8"/>
    </row>
    <row r="108" spans="1:27" x14ac:dyDescent="0.25">
      <c r="A108" s="1">
        <v>23</v>
      </c>
      <c r="B108" s="5">
        <v>13522040</v>
      </c>
      <c r="C108" s="6" t="s">
        <v>90</v>
      </c>
      <c r="D108" s="7" t="s">
        <v>68</v>
      </c>
      <c r="E108" s="41">
        <v>93.5</v>
      </c>
      <c r="F108" s="42">
        <v>106.79</v>
      </c>
      <c r="G108" s="43">
        <v>98.333333300000007</v>
      </c>
      <c r="H108" s="32">
        <f t="shared" si="23"/>
        <v>99.541111100000009</v>
      </c>
      <c r="I108" s="44">
        <v>94</v>
      </c>
      <c r="J108" s="43">
        <v>96.95</v>
      </c>
      <c r="K108" s="43">
        <v>102.625</v>
      </c>
      <c r="L108" s="34">
        <f t="shared" si="24"/>
        <v>97.858333333333334</v>
      </c>
      <c r="M108" s="35">
        <v>60</v>
      </c>
      <c r="N108" s="36">
        <v>79.5</v>
      </c>
      <c r="O108" s="37" t="s">
        <v>180</v>
      </c>
      <c r="P108" s="36">
        <v>85</v>
      </c>
      <c r="Q108" s="36">
        <v>23</v>
      </c>
      <c r="R108" s="36">
        <f t="shared" si="25"/>
        <v>92</v>
      </c>
      <c r="S108" s="65">
        <f t="shared" si="26"/>
        <v>81.890333331666668</v>
      </c>
      <c r="T108" s="38" t="s">
        <v>181</v>
      </c>
      <c r="U108" s="39" t="str">
        <f t="shared" si="22"/>
        <v>A</v>
      </c>
      <c r="V108" s="6" t="s">
        <v>90</v>
      </c>
      <c r="W108" s="5">
        <v>13522040</v>
      </c>
      <c r="X108" s="7" t="s">
        <v>68</v>
      </c>
      <c r="Y108" s="40">
        <v>23</v>
      </c>
      <c r="Z108" s="8"/>
      <c r="AA108" s="8"/>
    </row>
    <row r="109" spans="1:27" x14ac:dyDescent="0.25">
      <c r="A109" s="1">
        <v>24</v>
      </c>
      <c r="B109" s="5">
        <v>13522042</v>
      </c>
      <c r="C109" s="6" t="s">
        <v>91</v>
      </c>
      <c r="D109" s="7" t="s">
        <v>68</v>
      </c>
      <c r="E109" s="41">
        <v>80</v>
      </c>
      <c r="F109" s="42">
        <v>80.86</v>
      </c>
      <c r="G109" s="43">
        <v>104</v>
      </c>
      <c r="H109" s="32">
        <f t="shared" si="23"/>
        <v>88.286666666666676</v>
      </c>
      <c r="I109" s="44">
        <v>103</v>
      </c>
      <c r="J109" s="43">
        <v>107</v>
      </c>
      <c r="K109" s="43">
        <v>111.5</v>
      </c>
      <c r="L109" s="34">
        <f t="shared" si="24"/>
        <v>107.16666666666667</v>
      </c>
      <c r="M109" s="35">
        <v>28</v>
      </c>
      <c r="N109" s="36">
        <v>26</v>
      </c>
      <c r="O109" s="37"/>
      <c r="P109" s="36"/>
      <c r="Q109" s="36">
        <v>23</v>
      </c>
      <c r="R109" s="36">
        <f t="shared" si="25"/>
        <v>92</v>
      </c>
      <c r="S109" s="66">
        <f t="shared" si="26"/>
        <v>52.426333333333339</v>
      </c>
      <c r="T109" s="38" t="s">
        <v>189</v>
      </c>
      <c r="U109" s="39" t="str">
        <f t="shared" si="22"/>
        <v>C</v>
      </c>
      <c r="V109" s="6" t="s">
        <v>91</v>
      </c>
      <c r="W109" s="5">
        <v>13522042</v>
      </c>
      <c r="X109" s="7" t="s">
        <v>68</v>
      </c>
      <c r="Y109" s="40">
        <v>24</v>
      </c>
      <c r="Z109" s="8"/>
      <c r="AA109" s="8"/>
    </row>
    <row r="110" spans="1:27" x14ac:dyDescent="0.25">
      <c r="A110" s="1">
        <v>25</v>
      </c>
      <c r="B110" s="5">
        <v>13522044</v>
      </c>
      <c r="C110" s="6" t="s">
        <v>92</v>
      </c>
      <c r="D110" s="7" t="s">
        <v>68</v>
      </c>
      <c r="E110" s="41">
        <v>88.25</v>
      </c>
      <c r="F110" s="42">
        <v>97.64</v>
      </c>
      <c r="G110" s="43">
        <v>98.333333300000007</v>
      </c>
      <c r="H110" s="32">
        <f t="shared" si="23"/>
        <v>94.741111099999998</v>
      </c>
      <c r="I110" s="44">
        <v>80</v>
      </c>
      <c r="J110" s="43">
        <v>83.3125</v>
      </c>
      <c r="K110" s="43">
        <v>100.1</v>
      </c>
      <c r="L110" s="34">
        <f t="shared" si="24"/>
        <v>87.804166666666674</v>
      </c>
      <c r="M110" s="35">
        <v>50.5</v>
      </c>
      <c r="N110" s="36">
        <v>69.5</v>
      </c>
      <c r="O110" s="37" t="s">
        <v>180</v>
      </c>
      <c r="P110" s="36">
        <v>85</v>
      </c>
      <c r="Q110" s="36">
        <v>22</v>
      </c>
      <c r="R110" s="36">
        <f t="shared" si="25"/>
        <v>88</v>
      </c>
      <c r="S110" s="65">
        <f t="shared" si="26"/>
        <v>73.434499998333337</v>
      </c>
      <c r="T110" s="38" t="s">
        <v>181</v>
      </c>
      <c r="U110" s="39" t="str">
        <f t="shared" ref="U110:U141" si="27">VLOOKUP(S110,$T$4:$U$10,2)</f>
        <v>B</v>
      </c>
      <c r="V110" s="6" t="s">
        <v>92</v>
      </c>
      <c r="W110" s="5">
        <v>13522044</v>
      </c>
      <c r="X110" s="7" t="s">
        <v>68</v>
      </c>
      <c r="Y110" s="40">
        <v>25</v>
      </c>
      <c r="Z110" s="8"/>
      <c r="AA110" s="8"/>
    </row>
    <row r="111" spans="1:27" x14ac:dyDescent="0.25">
      <c r="A111" s="1">
        <v>26</v>
      </c>
      <c r="B111" s="5">
        <v>13522046</v>
      </c>
      <c r="C111" s="6" t="s">
        <v>93</v>
      </c>
      <c r="D111" s="7" t="s">
        <v>68</v>
      </c>
      <c r="E111" s="41">
        <v>95</v>
      </c>
      <c r="F111" s="42">
        <v>106</v>
      </c>
      <c r="G111" s="43">
        <v>105</v>
      </c>
      <c r="H111" s="32">
        <f t="shared" si="23"/>
        <v>102</v>
      </c>
      <c r="I111" s="44">
        <v>109</v>
      </c>
      <c r="J111" s="43">
        <v>96.95</v>
      </c>
      <c r="K111" s="43">
        <v>91.25</v>
      </c>
      <c r="L111" s="34">
        <f t="shared" si="24"/>
        <v>99.066666666666663</v>
      </c>
      <c r="M111" s="35">
        <v>45</v>
      </c>
      <c r="N111" s="36">
        <v>83</v>
      </c>
      <c r="O111" s="37" t="s">
        <v>228</v>
      </c>
      <c r="P111" s="36">
        <v>90</v>
      </c>
      <c r="Q111" s="36">
        <v>25</v>
      </c>
      <c r="R111" s="36">
        <f t="shared" si="25"/>
        <v>100</v>
      </c>
      <c r="S111" s="65">
        <f t="shared" si="26"/>
        <v>80.338333333333338</v>
      </c>
      <c r="T111" s="38" t="s">
        <v>189</v>
      </c>
      <c r="U111" s="39" t="str">
        <f t="shared" si="27"/>
        <v>AB</v>
      </c>
      <c r="V111" s="6" t="s">
        <v>93</v>
      </c>
      <c r="W111" s="5">
        <v>13522046</v>
      </c>
      <c r="X111" s="7" t="s">
        <v>68</v>
      </c>
      <c r="Y111" s="40">
        <v>26</v>
      </c>
      <c r="Z111" s="8"/>
      <c r="AA111" s="8"/>
    </row>
    <row r="112" spans="1:27" x14ac:dyDescent="0.25">
      <c r="A112" s="1">
        <v>27</v>
      </c>
      <c r="B112" s="5">
        <v>13522048</v>
      </c>
      <c r="C112" s="6" t="s">
        <v>94</v>
      </c>
      <c r="D112" s="7" t="s">
        <v>68</v>
      </c>
      <c r="E112" s="41">
        <v>95</v>
      </c>
      <c r="F112" s="42">
        <v>107.29</v>
      </c>
      <c r="G112" s="43">
        <v>105</v>
      </c>
      <c r="H112" s="32">
        <f t="shared" si="23"/>
        <v>102.43</v>
      </c>
      <c r="I112" s="44">
        <v>107</v>
      </c>
      <c r="J112" s="43">
        <v>104</v>
      </c>
      <c r="K112" s="43">
        <v>111.5</v>
      </c>
      <c r="L112" s="34">
        <f t="shared" si="24"/>
        <v>107.5</v>
      </c>
      <c r="M112" s="35">
        <v>61</v>
      </c>
      <c r="N112" s="36">
        <v>79.5</v>
      </c>
      <c r="O112" s="37" t="s">
        <v>228</v>
      </c>
      <c r="P112" s="36">
        <v>90</v>
      </c>
      <c r="Q112" s="36">
        <v>24</v>
      </c>
      <c r="R112" s="36">
        <f t="shared" si="25"/>
        <v>96</v>
      </c>
      <c r="S112" s="65">
        <f t="shared" si="26"/>
        <v>84.852000000000004</v>
      </c>
      <c r="T112" s="38" t="s">
        <v>181</v>
      </c>
      <c r="U112" s="39" t="str">
        <f t="shared" si="27"/>
        <v>A</v>
      </c>
      <c r="V112" s="6" t="s">
        <v>94</v>
      </c>
      <c r="W112" s="5">
        <v>13522048</v>
      </c>
      <c r="X112" s="7" t="s">
        <v>68</v>
      </c>
      <c r="Y112" s="40">
        <v>27</v>
      </c>
      <c r="Z112" s="8"/>
      <c r="AA112" s="8"/>
    </row>
    <row r="113" spans="1:27" x14ac:dyDescent="0.25">
      <c r="A113" s="1">
        <v>28</v>
      </c>
      <c r="B113" s="5">
        <v>13522050</v>
      </c>
      <c r="C113" s="6" t="s">
        <v>95</v>
      </c>
      <c r="D113" s="7" t="s">
        <v>68</v>
      </c>
      <c r="E113" s="41">
        <v>80.7</v>
      </c>
      <c r="F113" s="42">
        <v>114.29</v>
      </c>
      <c r="G113" s="43">
        <v>104</v>
      </c>
      <c r="H113" s="32">
        <f t="shared" si="23"/>
        <v>99.663333333333341</v>
      </c>
      <c r="I113" s="44">
        <v>106</v>
      </c>
      <c r="J113" s="43">
        <v>91.025000000000006</v>
      </c>
      <c r="K113" s="43">
        <v>96</v>
      </c>
      <c r="L113" s="34">
        <f t="shared" si="24"/>
        <v>97.674999999999997</v>
      </c>
      <c r="M113" s="35">
        <v>70</v>
      </c>
      <c r="N113" s="36">
        <v>81.5</v>
      </c>
      <c r="O113" s="37" t="s">
        <v>228</v>
      </c>
      <c r="P113" s="36">
        <v>90</v>
      </c>
      <c r="Q113" s="36">
        <v>25</v>
      </c>
      <c r="R113" s="36">
        <f t="shared" si="25"/>
        <v>100</v>
      </c>
      <c r="S113" s="65">
        <f t="shared" si="26"/>
        <v>85.471999999999994</v>
      </c>
      <c r="T113" s="38" t="s">
        <v>179</v>
      </c>
      <c r="U113" s="39" t="str">
        <f t="shared" si="27"/>
        <v>A</v>
      </c>
      <c r="V113" s="6" t="s">
        <v>95</v>
      </c>
      <c r="W113" s="5">
        <v>13522050</v>
      </c>
      <c r="X113" s="7" t="s">
        <v>68</v>
      </c>
      <c r="Y113" s="40">
        <v>28</v>
      </c>
      <c r="Z113" s="8"/>
      <c r="AA113" s="8"/>
    </row>
    <row r="114" spans="1:27" x14ac:dyDescent="0.25">
      <c r="A114" s="1">
        <v>29</v>
      </c>
      <c r="B114" s="5">
        <v>13522052</v>
      </c>
      <c r="C114" s="6" t="s">
        <v>96</v>
      </c>
      <c r="D114" s="7" t="s">
        <v>68</v>
      </c>
      <c r="E114" s="41">
        <v>87.5</v>
      </c>
      <c r="F114" s="42">
        <v>104.79</v>
      </c>
      <c r="G114" s="43">
        <v>97</v>
      </c>
      <c r="H114" s="32">
        <f t="shared" si="23"/>
        <v>96.43</v>
      </c>
      <c r="I114" s="44">
        <v>101</v>
      </c>
      <c r="J114" s="43">
        <v>115</v>
      </c>
      <c r="K114" s="43">
        <v>95.025000000000006</v>
      </c>
      <c r="L114" s="34">
        <f t="shared" si="24"/>
        <v>103.675</v>
      </c>
      <c r="M114" s="35">
        <v>48</v>
      </c>
      <c r="N114" s="36">
        <v>83.5</v>
      </c>
      <c r="O114" s="37" t="s">
        <v>179</v>
      </c>
      <c r="P114" s="36">
        <v>80</v>
      </c>
      <c r="Q114" s="36">
        <v>20</v>
      </c>
      <c r="R114" s="36">
        <f t="shared" si="25"/>
        <v>80</v>
      </c>
      <c r="S114" s="65">
        <f t="shared" si="26"/>
        <v>80.337000000000003</v>
      </c>
      <c r="T114" s="38" t="s">
        <v>181</v>
      </c>
      <c r="U114" s="39" t="str">
        <f t="shared" si="27"/>
        <v>AB</v>
      </c>
      <c r="V114" s="6" t="s">
        <v>96</v>
      </c>
      <c r="W114" s="5">
        <v>13522052</v>
      </c>
      <c r="X114" s="7" t="s">
        <v>68</v>
      </c>
      <c r="Y114" s="40">
        <v>29</v>
      </c>
      <c r="Z114" s="8"/>
      <c r="AA114" s="8"/>
    </row>
    <row r="115" spans="1:27" x14ac:dyDescent="0.25">
      <c r="A115" s="1">
        <v>30</v>
      </c>
      <c r="B115" s="5">
        <v>13522054</v>
      </c>
      <c r="C115" s="6" t="s">
        <v>97</v>
      </c>
      <c r="D115" s="7" t="s">
        <v>68</v>
      </c>
      <c r="E115" s="41">
        <v>91</v>
      </c>
      <c r="F115" s="42">
        <v>116</v>
      </c>
      <c r="G115" s="43">
        <v>92.666666699999993</v>
      </c>
      <c r="H115" s="32">
        <f t="shared" si="23"/>
        <v>99.888888899999998</v>
      </c>
      <c r="I115" s="44">
        <v>110</v>
      </c>
      <c r="J115" s="43">
        <v>115</v>
      </c>
      <c r="K115" s="43">
        <v>90.25</v>
      </c>
      <c r="L115" s="34">
        <f t="shared" si="24"/>
        <v>105.08333333333333</v>
      </c>
      <c r="M115" s="35">
        <v>59</v>
      </c>
      <c r="N115" s="36">
        <v>77</v>
      </c>
      <c r="O115" s="37" t="s">
        <v>179</v>
      </c>
      <c r="P115" s="36">
        <v>80</v>
      </c>
      <c r="Q115" s="36">
        <v>21</v>
      </c>
      <c r="R115" s="36">
        <f t="shared" si="25"/>
        <v>84</v>
      </c>
      <c r="S115" s="65">
        <f t="shared" si="26"/>
        <v>81.875000001666663</v>
      </c>
      <c r="T115" s="38" t="s">
        <v>181</v>
      </c>
      <c r="U115" s="39" t="str">
        <f t="shared" si="27"/>
        <v>A</v>
      </c>
      <c r="V115" s="6" t="s">
        <v>97</v>
      </c>
      <c r="W115" s="5">
        <v>13522054</v>
      </c>
      <c r="X115" s="7" t="s">
        <v>68</v>
      </c>
      <c r="Y115" s="40">
        <v>30</v>
      </c>
      <c r="Z115" s="8"/>
      <c r="AA115" s="8"/>
    </row>
    <row r="116" spans="1:27" x14ac:dyDescent="0.25">
      <c r="A116" s="1">
        <v>31</v>
      </c>
      <c r="B116" s="5">
        <v>13522056</v>
      </c>
      <c r="C116" s="6" t="s">
        <v>98</v>
      </c>
      <c r="D116" s="7" t="s">
        <v>68</v>
      </c>
      <c r="E116" s="41">
        <v>87</v>
      </c>
      <c r="F116" s="42">
        <v>83.29</v>
      </c>
      <c r="G116" s="43">
        <v>95.333333300000007</v>
      </c>
      <c r="H116" s="32">
        <f t="shared" si="23"/>
        <v>88.541111100000009</v>
      </c>
      <c r="I116" s="44">
        <v>106</v>
      </c>
      <c r="J116" s="43">
        <v>84</v>
      </c>
      <c r="K116" s="43">
        <v>99.5</v>
      </c>
      <c r="L116" s="34">
        <f t="shared" si="24"/>
        <v>96.5</v>
      </c>
      <c r="M116" s="35">
        <v>34</v>
      </c>
      <c r="N116" s="36">
        <v>73.5</v>
      </c>
      <c r="O116" s="37" t="s">
        <v>228</v>
      </c>
      <c r="P116" s="36">
        <v>90</v>
      </c>
      <c r="Q116" s="36">
        <v>25</v>
      </c>
      <c r="R116" s="36">
        <f t="shared" si="25"/>
        <v>100</v>
      </c>
      <c r="S116" s="65">
        <f t="shared" si="26"/>
        <v>71.968666665000001</v>
      </c>
      <c r="T116" s="38" t="s">
        <v>181</v>
      </c>
      <c r="U116" s="39" t="str">
        <f t="shared" si="27"/>
        <v>B</v>
      </c>
      <c r="V116" s="6" t="s">
        <v>98</v>
      </c>
      <c r="W116" s="5">
        <v>13522056</v>
      </c>
      <c r="X116" s="7" t="s">
        <v>68</v>
      </c>
      <c r="Y116" s="40">
        <v>31</v>
      </c>
      <c r="Z116" s="8"/>
      <c r="AA116" s="8"/>
    </row>
    <row r="117" spans="1:27" x14ac:dyDescent="0.25">
      <c r="A117" s="1">
        <v>32</v>
      </c>
      <c r="B117" s="5">
        <v>13522058</v>
      </c>
      <c r="C117" s="6" t="s">
        <v>99</v>
      </c>
      <c r="D117" s="7" t="s">
        <v>68</v>
      </c>
      <c r="E117" s="41">
        <v>113</v>
      </c>
      <c r="F117" s="42">
        <v>103.14</v>
      </c>
      <c r="G117" s="43">
        <v>99.333333300000007</v>
      </c>
      <c r="H117" s="32">
        <f t="shared" ref="H117:H148" si="28">AVERAGE(E117:G117)</f>
        <v>105.15777776666665</v>
      </c>
      <c r="I117" s="44">
        <v>106</v>
      </c>
      <c r="J117" s="43">
        <v>102.75</v>
      </c>
      <c r="K117" s="43">
        <v>111.5</v>
      </c>
      <c r="L117" s="34">
        <f t="shared" ref="L117:L148" si="29">AVERAGE(I117:K117)</f>
        <v>106.75</v>
      </c>
      <c r="M117" s="35">
        <v>48</v>
      </c>
      <c r="N117" s="36">
        <v>79.5</v>
      </c>
      <c r="O117" s="37" t="s">
        <v>228</v>
      </c>
      <c r="P117" s="36">
        <v>90</v>
      </c>
      <c r="Q117" s="36">
        <v>24</v>
      </c>
      <c r="R117" s="36">
        <f t="shared" ref="R117:R148" si="30">(Q117/25 * 100)</f>
        <v>96</v>
      </c>
      <c r="S117" s="65">
        <f t="shared" ref="S117:S148" si="31">($H$16*H117)+($L$16*L117)+($M$16*M117)+($N$16*N117)+($P$16*P117)+($R$16*R117)</f>
        <v>81.861166665000013</v>
      </c>
      <c r="T117" s="38" t="s">
        <v>179</v>
      </c>
      <c r="U117" s="39" t="str">
        <f t="shared" si="27"/>
        <v>A</v>
      </c>
      <c r="V117" s="6" t="s">
        <v>99</v>
      </c>
      <c r="W117" s="5">
        <v>13522058</v>
      </c>
      <c r="X117" s="7" t="s">
        <v>68</v>
      </c>
      <c r="Y117" s="40">
        <v>32</v>
      </c>
      <c r="Z117" s="8"/>
      <c r="AA117" s="8"/>
    </row>
    <row r="118" spans="1:27" x14ac:dyDescent="0.25">
      <c r="A118" s="1">
        <v>33</v>
      </c>
      <c r="B118" s="5">
        <v>13522060</v>
      </c>
      <c r="C118" s="6" t="s">
        <v>100</v>
      </c>
      <c r="D118" s="7" t="s">
        <v>68</v>
      </c>
      <c r="E118" s="41">
        <v>97</v>
      </c>
      <c r="F118" s="42">
        <v>107.5</v>
      </c>
      <c r="G118" s="43">
        <v>95.333333300000007</v>
      </c>
      <c r="H118" s="32">
        <f t="shared" si="28"/>
        <v>99.944444433333331</v>
      </c>
      <c r="I118" s="44">
        <v>106</v>
      </c>
      <c r="J118" s="43">
        <v>90.375</v>
      </c>
      <c r="K118" s="43">
        <v>99.5</v>
      </c>
      <c r="L118" s="34">
        <f t="shared" si="29"/>
        <v>98.625</v>
      </c>
      <c r="M118" s="35">
        <v>55.5</v>
      </c>
      <c r="N118" s="36">
        <v>71</v>
      </c>
      <c r="O118" s="37" t="s">
        <v>229</v>
      </c>
      <c r="P118" s="36">
        <v>85</v>
      </c>
      <c r="Q118" s="36">
        <v>24</v>
      </c>
      <c r="R118" s="36">
        <f t="shared" si="30"/>
        <v>96</v>
      </c>
      <c r="S118" s="65">
        <f t="shared" si="31"/>
        <v>78.316666665</v>
      </c>
      <c r="T118" s="38" t="s">
        <v>182</v>
      </c>
      <c r="U118" s="39" t="str">
        <f t="shared" si="27"/>
        <v>AB</v>
      </c>
      <c r="V118" s="6" t="s">
        <v>100</v>
      </c>
      <c r="W118" s="5">
        <v>13522060</v>
      </c>
      <c r="X118" s="7" t="s">
        <v>68</v>
      </c>
      <c r="Y118" s="40">
        <v>33</v>
      </c>
      <c r="Z118" s="8"/>
      <c r="AA118" s="8"/>
    </row>
    <row r="119" spans="1:27" x14ac:dyDescent="0.25">
      <c r="A119" s="1">
        <v>34</v>
      </c>
      <c r="B119" s="5">
        <v>13522062</v>
      </c>
      <c r="C119" s="6" t="s">
        <v>101</v>
      </c>
      <c r="D119" s="7" t="s">
        <v>68</v>
      </c>
      <c r="E119" s="41">
        <v>64.5</v>
      </c>
      <c r="F119" s="42">
        <v>108.57</v>
      </c>
      <c r="G119" s="43">
        <v>102.333333</v>
      </c>
      <c r="H119" s="32">
        <f t="shared" si="28"/>
        <v>91.801110999999992</v>
      </c>
      <c r="I119" s="44">
        <v>106</v>
      </c>
      <c r="J119" s="43">
        <v>92.362499999999997</v>
      </c>
      <c r="K119" s="43">
        <v>101.25</v>
      </c>
      <c r="L119" s="34">
        <f t="shared" si="29"/>
        <v>99.870833333333337</v>
      </c>
      <c r="M119" s="35">
        <v>55.5</v>
      </c>
      <c r="N119" s="36">
        <v>87</v>
      </c>
      <c r="O119" s="37" t="s">
        <v>229</v>
      </c>
      <c r="P119" s="36">
        <v>85</v>
      </c>
      <c r="Q119" s="36">
        <v>25</v>
      </c>
      <c r="R119" s="36">
        <f t="shared" si="30"/>
        <v>100</v>
      </c>
      <c r="S119" s="65">
        <f t="shared" si="31"/>
        <v>82.644333316666675</v>
      </c>
      <c r="T119" s="38" t="s">
        <v>181</v>
      </c>
      <c r="U119" s="39" t="str">
        <f t="shared" si="27"/>
        <v>A</v>
      </c>
      <c r="V119" s="6" t="s">
        <v>101</v>
      </c>
      <c r="W119" s="5">
        <v>13522062</v>
      </c>
      <c r="X119" s="7" t="s">
        <v>68</v>
      </c>
      <c r="Y119" s="40">
        <v>34</v>
      </c>
      <c r="Z119" s="8"/>
      <c r="AA119" s="8"/>
    </row>
    <row r="120" spans="1:27" x14ac:dyDescent="0.25">
      <c r="A120" s="1">
        <v>35</v>
      </c>
      <c r="B120" s="5">
        <v>13522064</v>
      </c>
      <c r="C120" s="6" t="s">
        <v>102</v>
      </c>
      <c r="D120" s="7" t="s">
        <v>68</v>
      </c>
      <c r="E120" s="41">
        <v>84.5</v>
      </c>
      <c r="F120" s="42">
        <v>101.14</v>
      </c>
      <c r="G120" s="43">
        <v>81.666666699999993</v>
      </c>
      <c r="H120" s="32">
        <f t="shared" si="28"/>
        <v>89.102222233333336</v>
      </c>
      <c r="I120" s="44">
        <v>90</v>
      </c>
      <c r="J120" s="43">
        <v>90.5</v>
      </c>
      <c r="K120" s="43">
        <v>100.05</v>
      </c>
      <c r="L120" s="34">
        <f t="shared" si="29"/>
        <v>93.516666666666666</v>
      </c>
      <c r="M120" s="35">
        <v>30</v>
      </c>
      <c r="N120" s="36">
        <v>76.5</v>
      </c>
      <c r="O120" s="37" t="s">
        <v>179</v>
      </c>
      <c r="P120" s="36">
        <v>80</v>
      </c>
      <c r="Q120" s="36">
        <v>24</v>
      </c>
      <c r="R120" s="36">
        <f t="shared" si="30"/>
        <v>96</v>
      </c>
      <c r="S120" s="65">
        <f t="shared" si="31"/>
        <v>70.831166668333339</v>
      </c>
      <c r="T120" s="38" t="s">
        <v>189</v>
      </c>
      <c r="U120" s="39" t="str">
        <f t="shared" si="27"/>
        <v>BC</v>
      </c>
      <c r="V120" s="6" t="s">
        <v>102</v>
      </c>
      <c r="W120" s="5">
        <v>13522064</v>
      </c>
      <c r="X120" s="7" t="s">
        <v>68</v>
      </c>
      <c r="Y120" s="40">
        <v>35</v>
      </c>
      <c r="Z120" s="8"/>
      <c r="AA120" s="8"/>
    </row>
    <row r="121" spans="1:27" x14ac:dyDescent="0.25">
      <c r="A121" s="1">
        <v>36</v>
      </c>
      <c r="B121" s="5">
        <v>13522066</v>
      </c>
      <c r="C121" s="6" t="s">
        <v>103</v>
      </c>
      <c r="D121" s="7" t="s">
        <v>68</v>
      </c>
      <c r="E121" s="41">
        <v>89</v>
      </c>
      <c r="F121" s="42">
        <v>106.79</v>
      </c>
      <c r="G121" s="43">
        <v>105</v>
      </c>
      <c r="H121" s="32">
        <f t="shared" si="28"/>
        <v>100.26333333333334</v>
      </c>
      <c r="I121" s="44">
        <v>104</v>
      </c>
      <c r="J121" s="43">
        <v>103</v>
      </c>
      <c r="K121" s="43">
        <v>113.5</v>
      </c>
      <c r="L121" s="34">
        <f t="shared" si="29"/>
        <v>106.83333333333333</v>
      </c>
      <c r="M121" s="35">
        <v>74.5</v>
      </c>
      <c r="N121" s="36">
        <v>104</v>
      </c>
      <c r="O121" s="37" t="s">
        <v>228</v>
      </c>
      <c r="P121" s="36">
        <v>90</v>
      </c>
      <c r="Q121" s="36">
        <v>24</v>
      </c>
      <c r="R121" s="36">
        <f t="shared" si="30"/>
        <v>96</v>
      </c>
      <c r="S121" s="65">
        <f t="shared" si="31"/>
        <v>95.731166666666667</v>
      </c>
      <c r="T121" s="38" t="s">
        <v>180</v>
      </c>
      <c r="U121" s="39" t="str">
        <f t="shared" si="27"/>
        <v>A</v>
      </c>
      <c r="V121" s="6" t="s">
        <v>103</v>
      </c>
      <c r="W121" s="5">
        <v>13522066</v>
      </c>
      <c r="X121" s="7" t="s">
        <v>68</v>
      </c>
      <c r="Y121" s="40">
        <v>36</v>
      </c>
      <c r="Z121" s="8"/>
      <c r="AA121" s="8"/>
    </row>
    <row r="122" spans="1:27" x14ac:dyDescent="0.25">
      <c r="A122" s="1">
        <v>37</v>
      </c>
      <c r="B122" s="5">
        <v>13522068</v>
      </c>
      <c r="C122" s="6" t="s">
        <v>104</v>
      </c>
      <c r="D122" s="7" t="s">
        <v>68</v>
      </c>
      <c r="E122" s="41">
        <v>108</v>
      </c>
      <c r="F122" s="42">
        <v>115.75</v>
      </c>
      <c r="G122" s="43">
        <v>102.333333</v>
      </c>
      <c r="H122" s="32">
        <f t="shared" si="28"/>
        <v>108.69444433333332</v>
      </c>
      <c r="I122" s="44">
        <v>109</v>
      </c>
      <c r="J122" s="43">
        <v>108.95</v>
      </c>
      <c r="K122" s="43">
        <v>103.6</v>
      </c>
      <c r="L122" s="34">
        <f t="shared" si="29"/>
        <v>107.18333333333332</v>
      </c>
      <c r="M122" s="35">
        <v>69</v>
      </c>
      <c r="N122" s="36">
        <v>97.5</v>
      </c>
      <c r="O122" s="37" t="s">
        <v>180</v>
      </c>
      <c r="P122" s="36">
        <v>85</v>
      </c>
      <c r="Q122" s="36">
        <v>21</v>
      </c>
      <c r="R122" s="36">
        <f t="shared" si="30"/>
        <v>84</v>
      </c>
      <c r="S122" s="65">
        <f t="shared" si="31"/>
        <v>93.028333316666661</v>
      </c>
      <c r="T122" s="38" t="s">
        <v>189</v>
      </c>
      <c r="U122" s="39" t="str">
        <f t="shared" si="27"/>
        <v>A</v>
      </c>
      <c r="V122" s="6" t="s">
        <v>104</v>
      </c>
      <c r="W122" s="5">
        <v>13522068</v>
      </c>
      <c r="X122" s="7" t="s">
        <v>68</v>
      </c>
      <c r="Y122" s="40">
        <v>37</v>
      </c>
      <c r="Z122" s="8"/>
      <c r="AA122" s="8"/>
    </row>
    <row r="123" spans="1:27" x14ac:dyDescent="0.25">
      <c r="A123" s="1">
        <v>38</v>
      </c>
      <c r="B123" s="5">
        <v>13522070</v>
      </c>
      <c r="C123" s="6" t="s">
        <v>105</v>
      </c>
      <c r="D123" s="7" t="s">
        <v>68</v>
      </c>
      <c r="E123" s="41">
        <v>85</v>
      </c>
      <c r="F123" s="42">
        <v>111.5</v>
      </c>
      <c r="G123" s="43">
        <v>101</v>
      </c>
      <c r="H123" s="32">
        <f t="shared" si="28"/>
        <v>99.166666666666671</v>
      </c>
      <c r="I123" s="44">
        <v>107</v>
      </c>
      <c r="J123" s="43">
        <v>108.8</v>
      </c>
      <c r="K123" s="43">
        <v>106</v>
      </c>
      <c r="L123" s="34">
        <f t="shared" si="29"/>
        <v>107.26666666666667</v>
      </c>
      <c r="M123" s="35">
        <v>50.5</v>
      </c>
      <c r="N123" s="36">
        <v>82.5</v>
      </c>
      <c r="O123" s="37" t="s">
        <v>228</v>
      </c>
      <c r="P123" s="36">
        <v>90</v>
      </c>
      <c r="Q123" s="36">
        <v>22</v>
      </c>
      <c r="R123" s="36">
        <f t="shared" si="30"/>
        <v>88</v>
      </c>
      <c r="S123" s="65">
        <f t="shared" si="31"/>
        <v>82.465833333333336</v>
      </c>
      <c r="T123" s="38"/>
      <c r="U123" s="39" t="str">
        <f t="shared" si="27"/>
        <v>A</v>
      </c>
      <c r="V123" s="6" t="s">
        <v>105</v>
      </c>
      <c r="W123" s="5">
        <v>13522070</v>
      </c>
      <c r="X123" s="7" t="s">
        <v>68</v>
      </c>
      <c r="Y123" s="40">
        <v>38</v>
      </c>
      <c r="Z123" s="8"/>
      <c r="AA123" s="8"/>
    </row>
    <row r="124" spans="1:27" x14ac:dyDescent="0.25">
      <c r="A124" s="1">
        <v>39</v>
      </c>
      <c r="B124" s="5">
        <v>13522072</v>
      </c>
      <c r="C124" s="6" t="s">
        <v>106</v>
      </c>
      <c r="D124" s="7" t="s">
        <v>68</v>
      </c>
      <c r="E124" s="41">
        <v>90.1</v>
      </c>
      <c r="F124" s="42">
        <v>110.5</v>
      </c>
      <c r="G124" s="43">
        <v>85</v>
      </c>
      <c r="H124" s="32">
        <f t="shared" si="28"/>
        <v>95.2</v>
      </c>
      <c r="I124" s="44">
        <v>101</v>
      </c>
      <c r="J124" s="43">
        <v>102.75</v>
      </c>
      <c r="K124" s="43">
        <v>106</v>
      </c>
      <c r="L124" s="34">
        <f t="shared" si="29"/>
        <v>103.25</v>
      </c>
      <c r="M124" s="35">
        <v>52</v>
      </c>
      <c r="N124" s="36">
        <v>76</v>
      </c>
      <c r="O124" s="37" t="s">
        <v>180</v>
      </c>
      <c r="P124" s="36">
        <v>85</v>
      </c>
      <c r="Q124" s="36">
        <v>24</v>
      </c>
      <c r="R124" s="36">
        <f t="shared" si="30"/>
        <v>96</v>
      </c>
      <c r="S124" s="65">
        <f t="shared" si="31"/>
        <v>79.28</v>
      </c>
      <c r="T124" s="38" t="s">
        <v>181</v>
      </c>
      <c r="U124" s="39" t="str">
        <f t="shared" si="27"/>
        <v>AB</v>
      </c>
      <c r="V124" s="6" t="s">
        <v>106</v>
      </c>
      <c r="W124" s="5">
        <v>13522072</v>
      </c>
      <c r="X124" s="7" t="s">
        <v>68</v>
      </c>
      <c r="Y124" s="40">
        <v>39</v>
      </c>
      <c r="Z124" s="8"/>
      <c r="AA124" s="8"/>
    </row>
    <row r="125" spans="1:27" x14ac:dyDescent="0.25">
      <c r="A125" s="1">
        <v>40</v>
      </c>
      <c r="B125" s="5">
        <v>13522074</v>
      </c>
      <c r="C125" s="6" t="s">
        <v>107</v>
      </c>
      <c r="D125" s="7" t="s">
        <v>68</v>
      </c>
      <c r="E125" s="41">
        <v>105.4</v>
      </c>
      <c r="F125" s="42">
        <v>110.5</v>
      </c>
      <c r="G125" s="43">
        <v>101.333333</v>
      </c>
      <c r="H125" s="32">
        <f t="shared" si="28"/>
        <v>105.74444433333333</v>
      </c>
      <c r="I125" s="44">
        <v>94</v>
      </c>
      <c r="J125" s="43">
        <v>107.8</v>
      </c>
      <c r="K125" s="43">
        <v>109.25</v>
      </c>
      <c r="L125" s="34">
        <f t="shared" si="29"/>
        <v>103.68333333333334</v>
      </c>
      <c r="M125" s="35">
        <v>52.5</v>
      </c>
      <c r="N125" s="36">
        <v>81.5</v>
      </c>
      <c r="O125" s="37" t="s">
        <v>180</v>
      </c>
      <c r="P125" s="36">
        <v>85</v>
      </c>
      <c r="Q125" s="36">
        <v>24</v>
      </c>
      <c r="R125" s="36">
        <f t="shared" si="30"/>
        <v>96</v>
      </c>
      <c r="S125" s="65">
        <f t="shared" si="31"/>
        <v>82.860833316666671</v>
      </c>
      <c r="T125" s="38" t="s">
        <v>179</v>
      </c>
      <c r="U125" s="39" t="str">
        <f t="shared" si="27"/>
        <v>A</v>
      </c>
      <c r="V125" s="6" t="s">
        <v>107</v>
      </c>
      <c r="W125" s="5">
        <v>13522074</v>
      </c>
      <c r="X125" s="7" t="s">
        <v>68</v>
      </c>
      <c r="Y125" s="40">
        <v>40</v>
      </c>
      <c r="Z125" s="8"/>
      <c r="AA125" s="8"/>
    </row>
    <row r="126" spans="1:27" x14ac:dyDescent="0.25">
      <c r="A126" s="1">
        <v>41</v>
      </c>
      <c r="B126" s="5">
        <v>13522076</v>
      </c>
      <c r="C126" s="6" t="s">
        <v>108</v>
      </c>
      <c r="D126" s="7" t="s">
        <v>68</v>
      </c>
      <c r="E126" s="41">
        <v>19</v>
      </c>
      <c r="F126" s="42">
        <v>101.43</v>
      </c>
      <c r="G126" s="43">
        <v>100.333333</v>
      </c>
      <c r="H126" s="32">
        <f t="shared" si="28"/>
        <v>73.587777666666668</v>
      </c>
      <c r="I126" s="44">
        <v>80</v>
      </c>
      <c r="J126" s="43">
        <v>95.25</v>
      </c>
      <c r="K126" s="43">
        <v>94.15</v>
      </c>
      <c r="L126" s="34">
        <f t="shared" si="29"/>
        <v>89.8</v>
      </c>
      <c r="M126" s="35">
        <v>31</v>
      </c>
      <c r="N126" s="36">
        <v>57</v>
      </c>
      <c r="O126" s="37" t="s">
        <v>180</v>
      </c>
      <c r="P126" s="36">
        <v>85</v>
      </c>
      <c r="Q126" s="36">
        <v>18</v>
      </c>
      <c r="R126" s="36">
        <f t="shared" si="30"/>
        <v>72</v>
      </c>
      <c r="S126" s="65">
        <f t="shared" si="31"/>
        <v>61.323166650000005</v>
      </c>
      <c r="T126" s="38" t="s">
        <v>182</v>
      </c>
      <c r="U126" s="39" t="str">
        <f t="shared" si="27"/>
        <v>C</v>
      </c>
      <c r="V126" s="6" t="s">
        <v>108</v>
      </c>
      <c r="W126" s="5">
        <v>13522076</v>
      </c>
      <c r="X126" s="7" t="s">
        <v>68</v>
      </c>
      <c r="Y126" s="40">
        <v>41</v>
      </c>
      <c r="Z126" s="8"/>
      <c r="AA126" s="8"/>
    </row>
    <row r="127" spans="1:27" x14ac:dyDescent="0.25">
      <c r="A127" s="1">
        <v>42</v>
      </c>
      <c r="B127" s="5">
        <v>13522078</v>
      </c>
      <c r="C127" s="6" t="s">
        <v>109</v>
      </c>
      <c r="D127" s="7" t="s">
        <v>68</v>
      </c>
      <c r="E127" s="41">
        <v>86.5</v>
      </c>
      <c r="F127" s="42">
        <v>107.5</v>
      </c>
      <c r="G127" s="43">
        <v>104.333333</v>
      </c>
      <c r="H127" s="32">
        <f t="shared" si="28"/>
        <v>99.444444333333323</v>
      </c>
      <c r="I127" s="44">
        <v>106</v>
      </c>
      <c r="J127" s="43">
        <v>94.125</v>
      </c>
      <c r="K127" s="43">
        <v>83.5</v>
      </c>
      <c r="L127" s="34">
        <f t="shared" si="29"/>
        <v>94.541666666666671</v>
      </c>
      <c r="M127" s="35">
        <v>39</v>
      </c>
      <c r="N127" s="36">
        <v>58</v>
      </c>
      <c r="O127" s="37" t="s">
        <v>180</v>
      </c>
      <c r="P127" s="36">
        <v>85</v>
      </c>
      <c r="Q127" s="36">
        <v>24</v>
      </c>
      <c r="R127" s="36">
        <f t="shared" si="30"/>
        <v>96</v>
      </c>
      <c r="S127" s="65">
        <f t="shared" si="31"/>
        <v>69.074999983333342</v>
      </c>
      <c r="T127" s="38" t="s">
        <v>182</v>
      </c>
      <c r="U127" s="39" t="str">
        <f t="shared" si="27"/>
        <v>BC</v>
      </c>
      <c r="V127" s="6" t="s">
        <v>109</v>
      </c>
      <c r="W127" s="5">
        <v>13522078</v>
      </c>
      <c r="X127" s="7" t="s">
        <v>68</v>
      </c>
      <c r="Y127" s="40">
        <v>42</v>
      </c>
      <c r="Z127" s="8"/>
      <c r="AA127" s="8"/>
    </row>
    <row r="128" spans="1:27" x14ac:dyDescent="0.25">
      <c r="A128" s="1">
        <v>43</v>
      </c>
      <c r="B128" s="5">
        <v>13522080</v>
      </c>
      <c r="C128" s="6" t="s">
        <v>110</v>
      </c>
      <c r="D128" s="7" t="s">
        <v>68</v>
      </c>
      <c r="E128" s="41">
        <v>92.5</v>
      </c>
      <c r="F128" s="42">
        <v>107.29</v>
      </c>
      <c r="G128" s="43">
        <v>78.833333300000007</v>
      </c>
      <c r="H128" s="32">
        <f t="shared" si="28"/>
        <v>92.874444433333338</v>
      </c>
      <c r="I128" s="44">
        <v>106</v>
      </c>
      <c r="J128" s="43">
        <v>107</v>
      </c>
      <c r="K128" s="43">
        <v>101.25</v>
      </c>
      <c r="L128" s="34">
        <f t="shared" si="29"/>
        <v>104.75</v>
      </c>
      <c r="M128" s="35">
        <v>73</v>
      </c>
      <c r="N128" s="36">
        <v>101.5</v>
      </c>
      <c r="O128" s="37" t="s">
        <v>180</v>
      </c>
      <c r="P128" s="36">
        <v>85</v>
      </c>
      <c r="Q128" s="36">
        <v>24</v>
      </c>
      <c r="R128" s="36">
        <f t="shared" si="30"/>
        <v>96</v>
      </c>
      <c r="S128" s="65">
        <f t="shared" si="31"/>
        <v>92.768666665000012</v>
      </c>
      <c r="T128" s="38" t="s">
        <v>179</v>
      </c>
      <c r="U128" s="39" t="str">
        <f t="shared" si="27"/>
        <v>A</v>
      </c>
      <c r="V128" s="6" t="s">
        <v>110</v>
      </c>
      <c r="W128" s="5">
        <v>13522080</v>
      </c>
      <c r="X128" s="7" t="s">
        <v>68</v>
      </c>
      <c r="Y128" s="40">
        <v>43</v>
      </c>
      <c r="Z128" s="8"/>
      <c r="AA128" s="8"/>
    </row>
    <row r="129" spans="1:27" x14ac:dyDescent="0.25">
      <c r="A129" s="1">
        <v>44</v>
      </c>
      <c r="B129" s="5">
        <v>13522082</v>
      </c>
      <c r="C129" s="6" t="s">
        <v>111</v>
      </c>
      <c r="D129" s="7" t="s">
        <v>68</v>
      </c>
      <c r="E129" s="41">
        <v>97</v>
      </c>
      <c r="F129" s="42">
        <v>111.5</v>
      </c>
      <c r="G129" s="43">
        <v>97.333333300000007</v>
      </c>
      <c r="H129" s="32">
        <f t="shared" si="28"/>
        <v>101.94444443333333</v>
      </c>
      <c r="I129" s="44">
        <v>110</v>
      </c>
      <c r="J129" s="43">
        <v>107.8</v>
      </c>
      <c r="K129" s="43">
        <v>98</v>
      </c>
      <c r="L129" s="34">
        <f t="shared" si="29"/>
        <v>105.26666666666667</v>
      </c>
      <c r="M129" s="35">
        <v>48</v>
      </c>
      <c r="N129" s="36">
        <v>92.5</v>
      </c>
      <c r="O129" s="37" t="s">
        <v>228</v>
      </c>
      <c r="P129" s="36">
        <v>90</v>
      </c>
      <c r="Q129" s="36">
        <v>25</v>
      </c>
      <c r="R129" s="36">
        <f t="shared" si="30"/>
        <v>100</v>
      </c>
      <c r="S129" s="65">
        <f t="shared" si="31"/>
        <v>85.407499998333336</v>
      </c>
      <c r="T129" s="38" t="s">
        <v>179</v>
      </c>
      <c r="U129" s="39" t="str">
        <f t="shared" si="27"/>
        <v>A</v>
      </c>
      <c r="V129" s="6" t="s">
        <v>111</v>
      </c>
      <c r="W129" s="5">
        <v>13522082</v>
      </c>
      <c r="X129" s="7" t="s">
        <v>68</v>
      </c>
      <c r="Y129" s="40">
        <v>44</v>
      </c>
      <c r="Z129" s="8"/>
      <c r="AA129" s="8"/>
    </row>
    <row r="130" spans="1:27" x14ac:dyDescent="0.25">
      <c r="A130" s="1">
        <v>45</v>
      </c>
      <c r="B130" s="5">
        <v>13522084</v>
      </c>
      <c r="C130" s="6" t="s">
        <v>112</v>
      </c>
      <c r="D130" s="7" t="s">
        <v>68</v>
      </c>
      <c r="E130" s="41">
        <v>104</v>
      </c>
      <c r="F130" s="42">
        <v>119</v>
      </c>
      <c r="G130" s="43">
        <v>98.333333300000007</v>
      </c>
      <c r="H130" s="32">
        <f t="shared" si="28"/>
        <v>107.1111111</v>
      </c>
      <c r="I130" s="44">
        <v>104</v>
      </c>
      <c r="J130" s="43">
        <v>103.8</v>
      </c>
      <c r="K130" s="43">
        <v>101.25</v>
      </c>
      <c r="L130" s="34">
        <f t="shared" si="29"/>
        <v>103.01666666666667</v>
      </c>
      <c r="M130" s="35">
        <v>68</v>
      </c>
      <c r="N130" s="36">
        <v>84</v>
      </c>
      <c r="O130" s="37" t="s">
        <v>180</v>
      </c>
      <c r="P130" s="36">
        <v>85</v>
      </c>
      <c r="Q130" s="36">
        <v>24</v>
      </c>
      <c r="R130" s="36">
        <f t="shared" si="30"/>
        <v>96</v>
      </c>
      <c r="S130" s="65">
        <f t="shared" si="31"/>
        <v>87.619999998333341</v>
      </c>
      <c r="T130" s="38" t="s">
        <v>179</v>
      </c>
      <c r="U130" s="39" t="str">
        <f t="shared" si="27"/>
        <v>A</v>
      </c>
      <c r="V130" s="6" t="s">
        <v>112</v>
      </c>
      <c r="W130" s="5">
        <v>13522084</v>
      </c>
      <c r="X130" s="7" t="s">
        <v>68</v>
      </c>
      <c r="Y130" s="40">
        <v>45</v>
      </c>
      <c r="Z130" s="8"/>
      <c r="AA130" s="8"/>
    </row>
    <row r="131" spans="1:27" x14ac:dyDescent="0.25">
      <c r="A131" s="1">
        <v>46</v>
      </c>
      <c r="B131" s="5">
        <v>13522086</v>
      </c>
      <c r="C131" s="6" t="s">
        <v>113</v>
      </c>
      <c r="D131" s="7" t="s">
        <v>68</v>
      </c>
      <c r="E131" s="41">
        <v>92.25</v>
      </c>
      <c r="F131" s="42">
        <v>102.64</v>
      </c>
      <c r="G131" s="43">
        <v>96.333333300000007</v>
      </c>
      <c r="H131" s="32">
        <f t="shared" si="28"/>
        <v>97.074444433333326</v>
      </c>
      <c r="I131" s="44">
        <v>110</v>
      </c>
      <c r="J131" s="43">
        <v>115</v>
      </c>
      <c r="K131" s="43">
        <v>99.25</v>
      </c>
      <c r="L131" s="34">
        <f t="shared" si="29"/>
        <v>108.08333333333333</v>
      </c>
      <c r="M131" s="35">
        <v>84</v>
      </c>
      <c r="N131" s="36">
        <v>94</v>
      </c>
      <c r="O131" s="37" t="s">
        <v>180</v>
      </c>
      <c r="P131" s="36">
        <v>85</v>
      </c>
      <c r="Q131" s="36">
        <v>25</v>
      </c>
      <c r="R131" s="36">
        <f t="shared" si="30"/>
        <v>100</v>
      </c>
      <c r="S131" s="65">
        <f t="shared" si="31"/>
        <v>94.477833331666659</v>
      </c>
      <c r="T131" s="38" t="s">
        <v>184</v>
      </c>
      <c r="U131" s="39" t="str">
        <f t="shared" si="27"/>
        <v>A</v>
      </c>
      <c r="V131" s="6" t="s">
        <v>113</v>
      </c>
      <c r="W131" s="5">
        <v>13522086</v>
      </c>
      <c r="X131" s="7" t="s">
        <v>68</v>
      </c>
      <c r="Y131" s="40">
        <v>46</v>
      </c>
      <c r="Z131" s="8"/>
      <c r="AA131" s="8"/>
    </row>
    <row r="132" spans="1:27" x14ac:dyDescent="0.25">
      <c r="A132" s="1">
        <v>47</v>
      </c>
      <c r="B132" s="5">
        <v>13522088</v>
      </c>
      <c r="C132" s="6" t="s">
        <v>114</v>
      </c>
      <c r="D132" s="7" t="s">
        <v>68</v>
      </c>
      <c r="E132" s="41">
        <v>94.5</v>
      </c>
      <c r="F132" s="42">
        <v>99.89</v>
      </c>
      <c r="G132" s="43">
        <v>100.4</v>
      </c>
      <c r="H132" s="32">
        <f t="shared" si="28"/>
        <v>98.263333333333321</v>
      </c>
      <c r="I132" s="44">
        <v>110</v>
      </c>
      <c r="J132" s="43">
        <v>92</v>
      </c>
      <c r="K132" s="43">
        <v>82.5</v>
      </c>
      <c r="L132" s="34">
        <f t="shared" si="29"/>
        <v>94.833333333333329</v>
      </c>
      <c r="M132" s="35">
        <v>34</v>
      </c>
      <c r="N132" s="36">
        <v>68</v>
      </c>
      <c r="O132" s="37" t="s">
        <v>180</v>
      </c>
      <c r="P132" s="36">
        <v>85</v>
      </c>
      <c r="Q132" s="36">
        <v>24</v>
      </c>
      <c r="R132" s="36">
        <f t="shared" si="30"/>
        <v>96</v>
      </c>
      <c r="S132" s="65">
        <f t="shared" si="31"/>
        <v>70.956166666666661</v>
      </c>
      <c r="T132" s="38" t="s">
        <v>189</v>
      </c>
      <c r="U132" s="39" t="str">
        <f t="shared" si="27"/>
        <v>BC</v>
      </c>
      <c r="V132" s="6" t="s">
        <v>114</v>
      </c>
      <c r="W132" s="5">
        <v>13522088</v>
      </c>
      <c r="X132" s="7" t="s">
        <v>68</v>
      </c>
      <c r="Y132" s="40">
        <v>47</v>
      </c>
      <c r="Z132" s="8"/>
      <c r="AA132" s="8"/>
    </row>
    <row r="133" spans="1:27" x14ac:dyDescent="0.25">
      <c r="A133" s="1">
        <v>48</v>
      </c>
      <c r="B133" s="5">
        <v>13522090</v>
      </c>
      <c r="C133" s="6" t="s">
        <v>115</v>
      </c>
      <c r="D133" s="7" t="s">
        <v>68</v>
      </c>
      <c r="E133" s="41">
        <v>110</v>
      </c>
      <c r="F133" s="42">
        <v>101.5</v>
      </c>
      <c r="G133" s="43">
        <v>105</v>
      </c>
      <c r="H133" s="32">
        <f t="shared" si="28"/>
        <v>105.5</v>
      </c>
      <c r="I133" s="44">
        <v>108</v>
      </c>
      <c r="J133" s="43">
        <v>108.8</v>
      </c>
      <c r="K133" s="43">
        <v>112.5</v>
      </c>
      <c r="L133" s="34">
        <f t="shared" si="29"/>
        <v>109.76666666666667</v>
      </c>
      <c r="M133" s="35">
        <v>87</v>
      </c>
      <c r="N133" s="36">
        <v>86</v>
      </c>
      <c r="O133" s="37" t="s">
        <v>228</v>
      </c>
      <c r="P133" s="36">
        <v>90</v>
      </c>
      <c r="Q133" s="36">
        <v>25</v>
      </c>
      <c r="R133" s="36">
        <f t="shared" si="30"/>
        <v>100</v>
      </c>
      <c r="S133" s="65">
        <f t="shared" si="31"/>
        <v>94.478333333333339</v>
      </c>
      <c r="T133" s="38" t="s">
        <v>180</v>
      </c>
      <c r="U133" s="39" t="str">
        <f t="shared" si="27"/>
        <v>A</v>
      </c>
      <c r="V133" s="6" t="s">
        <v>115</v>
      </c>
      <c r="W133" s="5">
        <v>13522090</v>
      </c>
      <c r="X133" s="7" t="s">
        <v>68</v>
      </c>
      <c r="Y133" s="40">
        <v>48</v>
      </c>
      <c r="Z133" s="8"/>
      <c r="AA133" s="8"/>
    </row>
    <row r="134" spans="1:27" x14ac:dyDescent="0.25">
      <c r="A134" s="1">
        <v>49</v>
      </c>
      <c r="B134" s="5">
        <v>13522092</v>
      </c>
      <c r="C134" s="6" t="s">
        <v>116</v>
      </c>
      <c r="D134" s="7" t="s">
        <v>68</v>
      </c>
      <c r="E134" s="41">
        <v>70.5</v>
      </c>
      <c r="F134" s="42">
        <v>99.64</v>
      </c>
      <c r="G134" s="43">
        <v>91.833333300000007</v>
      </c>
      <c r="H134" s="32">
        <f t="shared" si="28"/>
        <v>87.324444433333326</v>
      </c>
      <c r="I134" s="44">
        <v>101</v>
      </c>
      <c r="J134" s="43">
        <v>103.8</v>
      </c>
      <c r="K134" s="43">
        <v>97</v>
      </c>
      <c r="L134" s="34">
        <f t="shared" si="29"/>
        <v>100.60000000000001</v>
      </c>
      <c r="M134" s="35">
        <v>43</v>
      </c>
      <c r="N134" s="36">
        <v>78.5</v>
      </c>
      <c r="O134" s="37" t="s">
        <v>180</v>
      </c>
      <c r="P134" s="36">
        <v>85</v>
      </c>
      <c r="Q134" s="36">
        <v>25</v>
      </c>
      <c r="R134" s="36">
        <f t="shared" si="30"/>
        <v>100</v>
      </c>
      <c r="S134" s="65">
        <f t="shared" si="31"/>
        <v>76.231166665000003</v>
      </c>
      <c r="T134" s="38"/>
      <c r="U134" s="39" t="str">
        <f t="shared" si="27"/>
        <v>AB</v>
      </c>
      <c r="V134" s="6" t="s">
        <v>116</v>
      </c>
      <c r="W134" s="5">
        <v>13522092</v>
      </c>
      <c r="X134" s="7" t="s">
        <v>68</v>
      </c>
      <c r="Y134" s="40">
        <v>49</v>
      </c>
      <c r="Z134" s="8"/>
      <c r="AA134" s="8"/>
    </row>
    <row r="135" spans="1:27" x14ac:dyDescent="0.25">
      <c r="A135" s="1">
        <v>50</v>
      </c>
      <c r="B135" s="5">
        <v>13522094</v>
      </c>
      <c r="C135" s="6" t="s">
        <v>117</v>
      </c>
      <c r="D135" s="7" t="s">
        <v>68</v>
      </c>
      <c r="E135" s="41">
        <v>65.7</v>
      </c>
      <c r="F135" s="42">
        <v>102.64</v>
      </c>
      <c r="G135" s="43">
        <v>83.2</v>
      </c>
      <c r="H135" s="32">
        <f t="shared" si="28"/>
        <v>83.846666666666678</v>
      </c>
      <c r="I135" s="44">
        <v>104</v>
      </c>
      <c r="J135" s="43">
        <v>104.5</v>
      </c>
      <c r="K135" s="43">
        <v>112.5</v>
      </c>
      <c r="L135" s="34">
        <f t="shared" si="29"/>
        <v>107</v>
      </c>
      <c r="M135" s="35">
        <v>48.5</v>
      </c>
      <c r="N135" s="36">
        <v>76</v>
      </c>
      <c r="O135" s="37" t="s">
        <v>179</v>
      </c>
      <c r="P135" s="36">
        <v>80</v>
      </c>
      <c r="Q135" s="47">
        <v>25</v>
      </c>
      <c r="R135" s="36">
        <f t="shared" si="30"/>
        <v>100</v>
      </c>
      <c r="S135" s="65">
        <f t="shared" si="31"/>
        <v>77.302000000000007</v>
      </c>
      <c r="T135" s="38" t="s">
        <v>181</v>
      </c>
      <c r="U135" s="39" t="str">
        <f t="shared" si="27"/>
        <v>AB</v>
      </c>
      <c r="V135" s="6" t="s">
        <v>117</v>
      </c>
      <c r="W135" s="5">
        <v>13522094</v>
      </c>
      <c r="X135" s="7" t="s">
        <v>68</v>
      </c>
      <c r="Y135" s="40">
        <v>50</v>
      </c>
      <c r="Z135" s="8"/>
      <c r="AA135" s="8"/>
    </row>
    <row r="136" spans="1:27" x14ac:dyDescent="0.25">
      <c r="A136" s="1">
        <v>51</v>
      </c>
      <c r="B136" s="5">
        <v>13522096</v>
      </c>
      <c r="C136" s="6" t="s">
        <v>118</v>
      </c>
      <c r="D136" s="7" t="s">
        <v>68</v>
      </c>
      <c r="E136" s="41">
        <v>89.5</v>
      </c>
      <c r="F136" s="42">
        <v>104.14</v>
      </c>
      <c r="G136" s="43">
        <v>99</v>
      </c>
      <c r="H136" s="32">
        <f t="shared" si="28"/>
        <v>97.546666666666667</v>
      </c>
      <c r="I136" s="44">
        <v>94</v>
      </c>
      <c r="J136" s="43">
        <v>104</v>
      </c>
      <c r="K136" s="43">
        <v>91.25</v>
      </c>
      <c r="L136" s="34">
        <f t="shared" si="29"/>
        <v>96.416666666666671</v>
      </c>
      <c r="M136" s="35">
        <v>39</v>
      </c>
      <c r="N136" s="36">
        <v>67</v>
      </c>
      <c r="O136" s="37" t="s">
        <v>180</v>
      </c>
      <c r="P136" s="36">
        <v>85</v>
      </c>
      <c r="Q136" s="47">
        <v>25</v>
      </c>
      <c r="R136" s="36">
        <f t="shared" si="30"/>
        <v>100</v>
      </c>
      <c r="S136" s="65">
        <f t="shared" si="31"/>
        <v>72.190333333333342</v>
      </c>
      <c r="T136" s="38" t="s">
        <v>179</v>
      </c>
      <c r="U136" s="39" t="str">
        <f t="shared" si="27"/>
        <v>B</v>
      </c>
      <c r="V136" s="6" t="s">
        <v>118</v>
      </c>
      <c r="W136" s="5">
        <v>13522096</v>
      </c>
      <c r="X136" s="7" t="s">
        <v>68</v>
      </c>
      <c r="Y136" s="40">
        <v>51</v>
      </c>
      <c r="Z136" s="8"/>
      <c r="AA136" s="8"/>
    </row>
    <row r="137" spans="1:27" x14ac:dyDescent="0.25">
      <c r="A137" s="1">
        <v>52</v>
      </c>
      <c r="B137" s="5">
        <v>13522098</v>
      </c>
      <c r="C137" s="6" t="s">
        <v>119</v>
      </c>
      <c r="D137" s="7" t="s">
        <v>68</v>
      </c>
      <c r="E137" s="41">
        <v>100</v>
      </c>
      <c r="F137" s="42">
        <v>115</v>
      </c>
      <c r="G137" s="43">
        <v>102.333333</v>
      </c>
      <c r="H137" s="32">
        <f t="shared" si="28"/>
        <v>105.77777766666667</v>
      </c>
      <c r="I137" s="44">
        <v>110</v>
      </c>
      <c r="J137" s="43">
        <v>103.55</v>
      </c>
      <c r="K137" s="43">
        <v>103.6</v>
      </c>
      <c r="L137" s="34">
        <f t="shared" si="29"/>
        <v>105.71666666666665</v>
      </c>
      <c r="M137" s="35">
        <v>71</v>
      </c>
      <c r="N137" s="36">
        <v>98.5</v>
      </c>
      <c r="O137" s="37" t="s">
        <v>180</v>
      </c>
      <c r="P137" s="36">
        <v>85</v>
      </c>
      <c r="Q137" s="47">
        <v>22</v>
      </c>
      <c r="R137" s="36">
        <f t="shared" si="30"/>
        <v>88</v>
      </c>
      <c r="S137" s="65">
        <f t="shared" si="31"/>
        <v>93.222499983333336</v>
      </c>
      <c r="T137" s="38" t="s">
        <v>181</v>
      </c>
      <c r="U137" s="39" t="str">
        <f t="shared" si="27"/>
        <v>A</v>
      </c>
      <c r="V137" s="6" t="s">
        <v>119</v>
      </c>
      <c r="W137" s="5">
        <v>13522098</v>
      </c>
      <c r="X137" s="7" t="s">
        <v>68</v>
      </c>
      <c r="Y137" s="40">
        <v>52</v>
      </c>
      <c r="Z137" s="8"/>
      <c r="AA137" s="8"/>
    </row>
    <row r="138" spans="1:27" x14ac:dyDescent="0.25">
      <c r="A138" s="1">
        <v>53</v>
      </c>
      <c r="B138" s="5">
        <v>13522100</v>
      </c>
      <c r="C138" s="6" t="s">
        <v>120</v>
      </c>
      <c r="D138" s="7" t="s">
        <v>68</v>
      </c>
      <c r="E138" s="41">
        <v>93</v>
      </c>
      <c r="F138" s="42">
        <v>101.71</v>
      </c>
      <c r="G138" s="43">
        <v>95.333333300000007</v>
      </c>
      <c r="H138" s="32">
        <f t="shared" si="28"/>
        <v>96.681111099999995</v>
      </c>
      <c r="I138" s="44">
        <v>104</v>
      </c>
      <c r="J138" s="43">
        <v>92</v>
      </c>
      <c r="K138" s="43">
        <v>110</v>
      </c>
      <c r="L138" s="34">
        <f t="shared" si="29"/>
        <v>102</v>
      </c>
      <c r="M138" s="35">
        <v>42</v>
      </c>
      <c r="N138" s="36">
        <v>76</v>
      </c>
      <c r="O138" s="37" t="s">
        <v>180</v>
      </c>
      <c r="P138" s="36">
        <v>85</v>
      </c>
      <c r="Q138" s="47">
        <v>22</v>
      </c>
      <c r="R138" s="36">
        <f t="shared" si="30"/>
        <v>88</v>
      </c>
      <c r="S138" s="65">
        <f t="shared" si="31"/>
        <v>76.552166665000001</v>
      </c>
      <c r="T138" s="38" t="s">
        <v>186</v>
      </c>
      <c r="U138" s="39" t="str">
        <f t="shared" si="27"/>
        <v>AB</v>
      </c>
      <c r="V138" s="6" t="s">
        <v>120</v>
      </c>
      <c r="W138" s="5">
        <v>13522100</v>
      </c>
      <c r="X138" s="7" t="s">
        <v>68</v>
      </c>
      <c r="Y138" s="40">
        <v>53</v>
      </c>
      <c r="Z138" s="8"/>
      <c r="AA138" s="8"/>
    </row>
    <row r="139" spans="1:27" x14ac:dyDescent="0.25">
      <c r="A139" s="1">
        <v>54</v>
      </c>
      <c r="B139" s="5">
        <v>13522102</v>
      </c>
      <c r="C139" s="6" t="s">
        <v>121</v>
      </c>
      <c r="D139" s="7" t="s">
        <v>68</v>
      </c>
      <c r="E139" s="41">
        <v>0</v>
      </c>
      <c r="F139" s="42">
        <v>89.29</v>
      </c>
      <c r="G139" s="43">
        <v>93</v>
      </c>
      <c r="H139" s="32">
        <f t="shared" si="28"/>
        <v>60.763333333333343</v>
      </c>
      <c r="I139" s="44">
        <v>101</v>
      </c>
      <c r="J139" s="43">
        <v>89.75</v>
      </c>
      <c r="K139" s="43">
        <v>18</v>
      </c>
      <c r="L139" s="34">
        <f t="shared" si="29"/>
        <v>69.583333333333329</v>
      </c>
      <c r="M139" s="35">
        <v>49.5</v>
      </c>
      <c r="N139" s="36">
        <v>95.5</v>
      </c>
      <c r="O139" s="37" t="s">
        <v>180</v>
      </c>
      <c r="P139" s="36">
        <v>85</v>
      </c>
      <c r="Q139" s="47">
        <v>22</v>
      </c>
      <c r="R139" s="36">
        <f t="shared" si="30"/>
        <v>88</v>
      </c>
      <c r="S139" s="65">
        <f t="shared" si="31"/>
        <v>72.893666666666675</v>
      </c>
      <c r="T139" s="38" t="s">
        <v>189</v>
      </c>
      <c r="U139" s="39" t="str">
        <f t="shared" si="27"/>
        <v>B</v>
      </c>
      <c r="V139" s="6" t="s">
        <v>121</v>
      </c>
      <c r="W139" s="5">
        <v>13522102</v>
      </c>
      <c r="X139" s="7" t="s">
        <v>68</v>
      </c>
      <c r="Y139" s="40">
        <v>54</v>
      </c>
      <c r="Z139" s="8"/>
      <c r="AA139" s="8"/>
    </row>
    <row r="140" spans="1:27" x14ac:dyDescent="0.25">
      <c r="A140" s="1">
        <v>55</v>
      </c>
      <c r="B140" s="5">
        <v>13522104</v>
      </c>
      <c r="C140" s="6" t="s">
        <v>122</v>
      </c>
      <c r="D140" s="7" t="s">
        <v>68</v>
      </c>
      <c r="E140" s="41">
        <v>80.3</v>
      </c>
      <c r="F140" s="42">
        <v>112.5</v>
      </c>
      <c r="G140" s="43">
        <v>100</v>
      </c>
      <c r="H140" s="32">
        <f t="shared" si="28"/>
        <v>97.600000000000009</v>
      </c>
      <c r="I140" s="44">
        <v>97</v>
      </c>
      <c r="J140" s="43">
        <v>90.375</v>
      </c>
      <c r="K140" s="43">
        <v>96</v>
      </c>
      <c r="L140" s="34">
        <f t="shared" si="29"/>
        <v>94.458333333333329</v>
      </c>
      <c r="M140" s="35">
        <v>59</v>
      </c>
      <c r="N140" s="36">
        <v>93</v>
      </c>
      <c r="O140" s="37" t="s">
        <v>180</v>
      </c>
      <c r="P140" s="36">
        <v>85</v>
      </c>
      <c r="Q140" s="47">
        <v>25</v>
      </c>
      <c r="R140" s="36">
        <f t="shared" si="30"/>
        <v>100</v>
      </c>
      <c r="S140" s="65">
        <f t="shared" si="31"/>
        <v>85.256666666666661</v>
      </c>
      <c r="T140" s="38" t="s">
        <v>181</v>
      </c>
      <c r="U140" s="39" t="str">
        <f t="shared" si="27"/>
        <v>A</v>
      </c>
      <c r="V140" s="6" t="s">
        <v>122</v>
      </c>
      <c r="W140" s="5">
        <v>13522104</v>
      </c>
      <c r="X140" s="7" t="s">
        <v>68</v>
      </c>
      <c r="Y140" s="40">
        <v>55</v>
      </c>
      <c r="Z140" s="8"/>
      <c r="AA140" s="8"/>
    </row>
    <row r="141" spans="1:27" x14ac:dyDescent="0.25">
      <c r="A141" s="1">
        <v>56</v>
      </c>
      <c r="B141" s="5">
        <v>13522106</v>
      </c>
      <c r="C141" s="6" t="s">
        <v>123</v>
      </c>
      <c r="D141" s="7" t="s">
        <v>68</v>
      </c>
      <c r="E141" s="41">
        <v>88</v>
      </c>
      <c r="F141" s="42">
        <v>99.79</v>
      </c>
      <c r="G141" s="43">
        <v>103</v>
      </c>
      <c r="H141" s="32">
        <f t="shared" si="28"/>
        <v>96.93</v>
      </c>
      <c r="I141" s="44">
        <v>109</v>
      </c>
      <c r="J141" s="43">
        <v>12.5</v>
      </c>
      <c r="K141" s="43">
        <v>34</v>
      </c>
      <c r="L141" s="34">
        <f t="shared" si="29"/>
        <v>51.833333333333336</v>
      </c>
      <c r="M141" s="35">
        <v>55</v>
      </c>
      <c r="N141" s="36">
        <v>70.5</v>
      </c>
      <c r="O141" s="37" t="s">
        <v>179</v>
      </c>
      <c r="P141" s="36">
        <v>80</v>
      </c>
      <c r="Q141" s="47">
        <v>21</v>
      </c>
      <c r="R141" s="36">
        <f t="shared" si="30"/>
        <v>84</v>
      </c>
      <c r="S141" s="65">
        <f t="shared" si="31"/>
        <v>67.668666666666667</v>
      </c>
      <c r="T141" s="38" t="s">
        <v>181</v>
      </c>
      <c r="U141" s="39" t="str">
        <f t="shared" si="27"/>
        <v>BC</v>
      </c>
      <c r="V141" s="6" t="s">
        <v>123</v>
      </c>
      <c r="W141" s="5">
        <v>13522106</v>
      </c>
      <c r="X141" s="7" t="s">
        <v>68</v>
      </c>
      <c r="Y141" s="40">
        <v>56</v>
      </c>
      <c r="Z141" s="8"/>
      <c r="AA141" s="8"/>
    </row>
    <row r="142" spans="1:27" x14ac:dyDescent="0.25">
      <c r="A142" s="1">
        <v>57</v>
      </c>
      <c r="B142" s="5">
        <v>13522108</v>
      </c>
      <c r="C142" s="6" t="s">
        <v>124</v>
      </c>
      <c r="D142" s="7" t="s">
        <v>68</v>
      </c>
      <c r="E142" s="41">
        <v>99.3</v>
      </c>
      <c r="F142" s="42">
        <v>115</v>
      </c>
      <c r="G142" s="43">
        <v>104</v>
      </c>
      <c r="H142" s="32">
        <f t="shared" si="28"/>
        <v>106.10000000000001</v>
      </c>
      <c r="I142" s="44">
        <v>107</v>
      </c>
      <c r="J142" s="43">
        <v>102.75</v>
      </c>
      <c r="K142" s="43">
        <v>115</v>
      </c>
      <c r="L142" s="34">
        <f t="shared" si="29"/>
        <v>108.25</v>
      </c>
      <c r="M142" s="35">
        <v>58.5</v>
      </c>
      <c r="N142" s="36">
        <v>102</v>
      </c>
      <c r="O142" s="37" t="s">
        <v>228</v>
      </c>
      <c r="P142" s="36">
        <v>90</v>
      </c>
      <c r="Q142" s="47">
        <v>21</v>
      </c>
      <c r="R142" s="36">
        <f t="shared" si="30"/>
        <v>84</v>
      </c>
      <c r="S142" s="65">
        <f t="shared" si="31"/>
        <v>91.94</v>
      </c>
      <c r="T142" s="38" t="s">
        <v>180</v>
      </c>
      <c r="U142" s="39" t="str">
        <f t="shared" ref="U142:U173" si="32">VLOOKUP(S142,$T$4:$U$10,2)</f>
        <v>A</v>
      </c>
      <c r="V142" s="6" t="s">
        <v>124</v>
      </c>
      <c r="W142" s="5">
        <v>13522108</v>
      </c>
      <c r="X142" s="7" t="s">
        <v>68</v>
      </c>
      <c r="Y142" s="40">
        <v>57</v>
      </c>
      <c r="Z142" s="8"/>
      <c r="AA142" s="8"/>
    </row>
    <row r="143" spans="1:27" x14ac:dyDescent="0.25">
      <c r="A143" s="1">
        <v>58</v>
      </c>
      <c r="B143" s="5">
        <v>13522110</v>
      </c>
      <c r="C143" s="6" t="s">
        <v>125</v>
      </c>
      <c r="D143" s="7" t="s">
        <v>68</v>
      </c>
      <c r="E143" s="41">
        <v>98</v>
      </c>
      <c r="F143" s="42">
        <v>104.14</v>
      </c>
      <c r="G143" s="43">
        <v>97</v>
      </c>
      <c r="H143" s="32">
        <f t="shared" si="28"/>
        <v>99.713333333333324</v>
      </c>
      <c r="I143" s="44">
        <v>110</v>
      </c>
      <c r="J143" s="43">
        <v>105.15</v>
      </c>
      <c r="K143" s="43">
        <v>95.025000000000006</v>
      </c>
      <c r="L143" s="34">
        <f t="shared" si="29"/>
        <v>103.39166666666667</v>
      </c>
      <c r="M143" s="35">
        <v>49</v>
      </c>
      <c r="N143" s="36">
        <v>60.5</v>
      </c>
      <c r="O143" s="37" t="s">
        <v>228</v>
      </c>
      <c r="P143" s="36">
        <v>90</v>
      </c>
      <c r="Q143" s="47">
        <v>25</v>
      </c>
      <c r="R143" s="36">
        <f t="shared" si="30"/>
        <v>100</v>
      </c>
      <c r="S143" s="65">
        <f t="shared" si="31"/>
        <v>74.54783333333333</v>
      </c>
      <c r="T143" s="38" t="s">
        <v>182</v>
      </c>
      <c r="U143" s="39" t="str">
        <f t="shared" si="32"/>
        <v>B</v>
      </c>
      <c r="V143" s="6" t="s">
        <v>125</v>
      </c>
      <c r="W143" s="5">
        <v>13522110</v>
      </c>
      <c r="X143" s="7" t="s">
        <v>68</v>
      </c>
      <c r="Y143" s="40">
        <v>58</v>
      </c>
      <c r="Z143" s="8"/>
      <c r="AA143" s="8"/>
    </row>
    <row r="144" spans="1:27" x14ac:dyDescent="0.25">
      <c r="A144" s="1">
        <v>59</v>
      </c>
      <c r="B144" s="5">
        <v>13522112</v>
      </c>
      <c r="C144" s="6" t="s">
        <v>126</v>
      </c>
      <c r="D144" s="7" t="s">
        <v>68</v>
      </c>
      <c r="E144" s="41">
        <v>86.25</v>
      </c>
      <c r="F144" s="42">
        <v>102.5</v>
      </c>
      <c r="G144" s="43">
        <v>98</v>
      </c>
      <c r="H144" s="32">
        <f t="shared" si="28"/>
        <v>95.583333333333329</v>
      </c>
      <c r="I144" s="44">
        <v>98</v>
      </c>
      <c r="J144" s="43">
        <v>106</v>
      </c>
      <c r="K144" s="43">
        <v>98</v>
      </c>
      <c r="L144" s="34">
        <f t="shared" si="29"/>
        <v>100.66666666666667</v>
      </c>
      <c r="M144" s="35">
        <v>41.5</v>
      </c>
      <c r="N144" s="36">
        <v>67.5</v>
      </c>
      <c r="O144" s="37" t="s">
        <v>180</v>
      </c>
      <c r="P144" s="36">
        <v>85</v>
      </c>
      <c r="Q144" s="47">
        <v>22</v>
      </c>
      <c r="R144" s="36">
        <f t="shared" si="30"/>
        <v>88</v>
      </c>
      <c r="S144" s="65">
        <f t="shared" si="31"/>
        <v>73.233333333333334</v>
      </c>
      <c r="T144" s="38" t="s">
        <v>182</v>
      </c>
      <c r="U144" s="39" t="str">
        <f t="shared" si="32"/>
        <v>B</v>
      </c>
      <c r="V144" s="6" t="s">
        <v>126</v>
      </c>
      <c r="W144" s="5">
        <v>13522112</v>
      </c>
      <c r="X144" s="7" t="s">
        <v>68</v>
      </c>
      <c r="Y144" s="40">
        <v>59</v>
      </c>
      <c r="Z144" s="8"/>
      <c r="AA144" s="8"/>
    </row>
    <row r="145" spans="1:27" x14ac:dyDescent="0.25">
      <c r="A145" s="1">
        <v>60</v>
      </c>
      <c r="B145" s="5">
        <v>13522114</v>
      </c>
      <c r="C145" s="6" t="s">
        <v>127</v>
      </c>
      <c r="D145" s="7" t="s">
        <v>68</v>
      </c>
      <c r="E145" s="41">
        <v>94</v>
      </c>
      <c r="F145" s="42">
        <v>113.29</v>
      </c>
      <c r="G145" s="43">
        <v>105</v>
      </c>
      <c r="H145" s="32">
        <f t="shared" si="28"/>
        <v>104.09666666666668</v>
      </c>
      <c r="I145" s="44">
        <v>101</v>
      </c>
      <c r="J145" s="43">
        <v>96.4375</v>
      </c>
      <c r="K145" s="43">
        <v>114</v>
      </c>
      <c r="L145" s="34">
        <f t="shared" si="29"/>
        <v>103.8125</v>
      </c>
      <c r="M145" s="35">
        <v>41</v>
      </c>
      <c r="N145" s="36">
        <v>51</v>
      </c>
      <c r="O145" s="37" t="s">
        <v>228</v>
      </c>
      <c r="P145" s="36">
        <v>90</v>
      </c>
      <c r="Q145" s="47">
        <v>25</v>
      </c>
      <c r="R145" s="36">
        <f t="shared" si="30"/>
        <v>100</v>
      </c>
      <c r="S145" s="48">
        <f t="shared" si="31"/>
        <v>70.201999999999998</v>
      </c>
      <c r="T145" s="38" t="s">
        <v>182</v>
      </c>
      <c r="U145" s="39" t="str">
        <f t="shared" si="32"/>
        <v>BC</v>
      </c>
      <c r="V145" s="6" t="s">
        <v>127</v>
      </c>
      <c r="W145" s="5">
        <v>13522114</v>
      </c>
      <c r="X145" s="7" t="s">
        <v>68</v>
      </c>
      <c r="Y145" s="40">
        <v>60</v>
      </c>
      <c r="Z145" s="8"/>
      <c r="AA145" s="8"/>
    </row>
    <row r="146" spans="1:27" x14ac:dyDescent="0.25">
      <c r="A146" s="1">
        <v>61</v>
      </c>
      <c r="B146" s="5">
        <v>13522116</v>
      </c>
      <c r="C146" s="6" t="s">
        <v>128</v>
      </c>
      <c r="D146" s="7" t="s">
        <v>68</v>
      </c>
      <c r="E146" s="41">
        <v>94.3</v>
      </c>
      <c r="F146" s="42">
        <v>104.14</v>
      </c>
      <c r="G146" s="43">
        <v>101.333333</v>
      </c>
      <c r="H146" s="32">
        <f t="shared" si="28"/>
        <v>99.924444333333327</v>
      </c>
      <c r="I146" s="44">
        <v>109</v>
      </c>
      <c r="J146" s="43">
        <v>107.8</v>
      </c>
      <c r="K146" s="43">
        <v>106</v>
      </c>
      <c r="L146" s="34">
        <f t="shared" si="29"/>
        <v>107.60000000000001</v>
      </c>
      <c r="M146" s="35">
        <v>71.5</v>
      </c>
      <c r="N146" s="36">
        <v>86.5</v>
      </c>
      <c r="O146" s="37" t="s">
        <v>228</v>
      </c>
      <c r="P146" s="36">
        <v>90</v>
      </c>
      <c r="Q146" s="47">
        <v>25</v>
      </c>
      <c r="R146" s="36">
        <f t="shared" si="30"/>
        <v>100</v>
      </c>
      <c r="S146" s="65">
        <f t="shared" si="31"/>
        <v>89.496166650000006</v>
      </c>
      <c r="T146" s="38" t="s">
        <v>179</v>
      </c>
      <c r="U146" s="39" t="str">
        <f t="shared" si="32"/>
        <v>A</v>
      </c>
      <c r="V146" s="6" t="s">
        <v>128</v>
      </c>
      <c r="W146" s="5">
        <v>13522116</v>
      </c>
      <c r="X146" s="7" t="s">
        <v>68</v>
      </c>
      <c r="Y146" s="40">
        <v>61</v>
      </c>
      <c r="Z146" s="8"/>
      <c r="AA146" s="8"/>
    </row>
    <row r="147" spans="1:27" x14ac:dyDescent="0.25">
      <c r="A147" s="1">
        <v>62</v>
      </c>
      <c r="B147" s="5">
        <v>13522118</v>
      </c>
      <c r="C147" s="6" t="s">
        <v>129</v>
      </c>
      <c r="D147" s="7" t="s">
        <v>68</v>
      </c>
      <c r="E147" s="41">
        <v>94</v>
      </c>
      <c r="F147" s="42">
        <v>108.29</v>
      </c>
      <c r="G147" s="43">
        <v>86</v>
      </c>
      <c r="H147" s="32">
        <f t="shared" si="28"/>
        <v>96.096666666666678</v>
      </c>
      <c r="I147" s="44">
        <v>109</v>
      </c>
      <c r="J147" s="43">
        <v>105.15</v>
      </c>
      <c r="K147" s="43">
        <v>103.6</v>
      </c>
      <c r="L147" s="34">
        <f t="shared" si="29"/>
        <v>105.91666666666667</v>
      </c>
      <c r="M147" s="35">
        <v>61.5</v>
      </c>
      <c r="N147" s="36">
        <v>54</v>
      </c>
      <c r="O147" s="37" t="s">
        <v>179</v>
      </c>
      <c r="P147" s="36">
        <v>80</v>
      </c>
      <c r="Q147" s="47">
        <v>21</v>
      </c>
      <c r="R147" s="36">
        <f t="shared" si="30"/>
        <v>84</v>
      </c>
      <c r="S147" s="65">
        <f t="shared" si="31"/>
        <v>74.622833333333332</v>
      </c>
      <c r="T147" s="38" t="s">
        <v>180</v>
      </c>
      <c r="U147" s="39" t="str">
        <f t="shared" si="32"/>
        <v>B</v>
      </c>
      <c r="V147" s="6" t="s">
        <v>129</v>
      </c>
      <c r="W147" s="5">
        <v>13522118</v>
      </c>
      <c r="X147" s="7" t="s">
        <v>68</v>
      </c>
      <c r="Y147" s="40">
        <v>62</v>
      </c>
      <c r="Z147" s="8"/>
      <c r="AA147" s="8"/>
    </row>
    <row r="148" spans="1:27" x14ac:dyDescent="0.25">
      <c r="A148" s="1">
        <v>63</v>
      </c>
      <c r="B148" s="5">
        <v>13522120</v>
      </c>
      <c r="C148" s="6" t="s">
        <v>130</v>
      </c>
      <c r="D148" s="7" t="s">
        <v>68</v>
      </c>
      <c r="E148" s="41">
        <v>92</v>
      </c>
      <c r="F148" s="42">
        <v>100.64</v>
      </c>
      <c r="G148" s="43">
        <v>98</v>
      </c>
      <c r="H148" s="32">
        <f t="shared" si="28"/>
        <v>96.88</v>
      </c>
      <c r="I148" s="44">
        <v>80</v>
      </c>
      <c r="J148" s="43">
        <v>105.25</v>
      </c>
      <c r="K148" s="43">
        <v>107</v>
      </c>
      <c r="L148" s="34">
        <f t="shared" si="29"/>
        <v>97.416666666666671</v>
      </c>
      <c r="M148" s="35">
        <v>46</v>
      </c>
      <c r="N148" s="36">
        <v>29</v>
      </c>
      <c r="O148" s="37" t="s">
        <v>228</v>
      </c>
      <c r="P148" s="36">
        <v>90</v>
      </c>
      <c r="Q148" s="47">
        <v>25</v>
      </c>
      <c r="R148" s="36">
        <f t="shared" si="30"/>
        <v>100</v>
      </c>
      <c r="S148" s="65">
        <f t="shared" si="31"/>
        <v>61.940333333333328</v>
      </c>
      <c r="T148" s="38" t="s">
        <v>182</v>
      </c>
      <c r="U148" s="39" t="str">
        <f t="shared" si="32"/>
        <v>C</v>
      </c>
      <c r="V148" s="6" t="s">
        <v>130</v>
      </c>
      <c r="W148" s="5">
        <v>13522120</v>
      </c>
      <c r="X148" s="7" t="s">
        <v>68</v>
      </c>
      <c r="Y148" s="40">
        <v>63</v>
      </c>
      <c r="Z148" s="8"/>
      <c r="AA148" s="8"/>
    </row>
    <row r="149" spans="1:27" x14ac:dyDescent="0.25">
      <c r="A149" s="1">
        <v>64</v>
      </c>
      <c r="B149" s="5">
        <v>10023478</v>
      </c>
      <c r="C149" s="6" t="s">
        <v>131</v>
      </c>
      <c r="D149" s="7" t="s">
        <v>68</v>
      </c>
      <c r="E149" s="41">
        <v>67.465000000000003</v>
      </c>
      <c r="F149" s="42">
        <v>73.930000000000007</v>
      </c>
      <c r="G149" s="43">
        <v>61</v>
      </c>
      <c r="H149" s="32">
        <f t="shared" ref="H149:H180" si="33">AVERAGE(E149:G149)</f>
        <v>67.465000000000003</v>
      </c>
      <c r="I149" s="44">
        <v>93</v>
      </c>
      <c r="J149" s="43">
        <v>103.5</v>
      </c>
      <c r="K149" s="43">
        <v>82.5</v>
      </c>
      <c r="L149" s="34">
        <f t="shared" ref="L149:L180" si="34">AVERAGE(I149:K149)</f>
        <v>93</v>
      </c>
      <c r="M149" s="35">
        <v>21</v>
      </c>
      <c r="N149" s="36">
        <v>23.5</v>
      </c>
      <c r="O149" s="37" t="s">
        <v>180</v>
      </c>
      <c r="P149" s="36">
        <v>85</v>
      </c>
      <c r="Q149" s="47">
        <v>19</v>
      </c>
      <c r="R149" s="36">
        <f t="shared" ref="R149:R180" si="35">(Q149/25 * 100)</f>
        <v>76</v>
      </c>
      <c r="S149" s="65">
        <f t="shared" ref="S149:S180" si="36">($H$16*H149)+($L$16*L149)+($M$16*M149)+($N$16*N149)+($P$16*P149)+($R$16*R149)</f>
        <v>47.757250000000006</v>
      </c>
      <c r="T149" s="38" t="s">
        <v>189</v>
      </c>
      <c r="U149" s="39" t="str">
        <f t="shared" si="32"/>
        <v>D</v>
      </c>
      <c r="V149" s="6" t="s">
        <v>131</v>
      </c>
      <c r="W149" s="5">
        <v>10023478</v>
      </c>
      <c r="X149" s="7" t="s">
        <v>68</v>
      </c>
      <c r="Y149" s="40">
        <v>64</v>
      </c>
      <c r="Z149" s="8"/>
      <c r="AA149" s="8"/>
    </row>
    <row r="150" spans="1:27" x14ac:dyDescent="0.25">
      <c r="A150" s="1">
        <v>65</v>
      </c>
      <c r="B150" s="5">
        <v>10023485</v>
      </c>
      <c r="C150" s="6" t="s">
        <v>132</v>
      </c>
      <c r="D150" s="7" t="s">
        <v>68</v>
      </c>
      <c r="E150" s="41">
        <v>16.5</v>
      </c>
      <c r="F150" s="42">
        <v>33</v>
      </c>
      <c r="G150" s="43">
        <v>0</v>
      </c>
      <c r="H150" s="32">
        <f t="shared" si="33"/>
        <v>16.5</v>
      </c>
      <c r="I150" s="44">
        <v>82</v>
      </c>
      <c r="J150" s="43">
        <v>103.75</v>
      </c>
      <c r="K150" s="43">
        <v>101.25</v>
      </c>
      <c r="L150" s="34">
        <f t="shared" si="34"/>
        <v>95.666666666666671</v>
      </c>
      <c r="M150" s="35">
        <v>12</v>
      </c>
      <c r="N150" s="36">
        <v>23.5</v>
      </c>
      <c r="O150" s="37" t="s">
        <v>181</v>
      </c>
      <c r="P150" s="36">
        <v>75</v>
      </c>
      <c r="Q150" s="47">
        <v>18</v>
      </c>
      <c r="R150" s="36">
        <f t="shared" si="35"/>
        <v>72</v>
      </c>
      <c r="S150" s="65">
        <f t="shared" si="36"/>
        <v>37.795833333333334</v>
      </c>
      <c r="T150" s="38" t="s">
        <v>182</v>
      </c>
      <c r="U150" s="39" t="str">
        <f t="shared" si="32"/>
        <v>E</v>
      </c>
      <c r="V150" s="6" t="s">
        <v>132</v>
      </c>
      <c r="W150" s="5">
        <v>10023485</v>
      </c>
      <c r="X150" s="7" t="s">
        <v>68</v>
      </c>
      <c r="Y150" s="40">
        <v>65</v>
      </c>
      <c r="Z150" s="8"/>
      <c r="AA150" s="8"/>
    </row>
    <row r="151" spans="1:27" x14ac:dyDescent="0.25">
      <c r="A151" s="1">
        <v>66</v>
      </c>
      <c r="B151" s="5">
        <v>10023570</v>
      </c>
      <c r="C151" s="6" t="s">
        <v>133</v>
      </c>
      <c r="D151" s="7" t="s">
        <v>68</v>
      </c>
      <c r="E151" s="41">
        <v>79.798333299999996</v>
      </c>
      <c r="F151" s="42">
        <v>73.930000000000007</v>
      </c>
      <c r="G151" s="43">
        <v>85.666666699999993</v>
      </c>
      <c r="H151" s="32">
        <f t="shared" si="33"/>
        <v>79.798333333333332</v>
      </c>
      <c r="I151" s="44">
        <v>87</v>
      </c>
      <c r="J151" s="43">
        <v>55.25</v>
      </c>
      <c r="K151" s="43">
        <v>35</v>
      </c>
      <c r="L151" s="34">
        <f t="shared" si="34"/>
        <v>59.083333333333336</v>
      </c>
      <c r="M151" s="35">
        <v>42</v>
      </c>
      <c r="N151" s="36">
        <v>30.5</v>
      </c>
      <c r="O151" s="37" t="s">
        <v>180</v>
      </c>
      <c r="P151" s="36">
        <v>85</v>
      </c>
      <c r="Q151" s="35">
        <v>19</v>
      </c>
      <c r="R151" s="36">
        <f t="shared" si="35"/>
        <v>76</v>
      </c>
      <c r="S151" s="65">
        <f t="shared" si="36"/>
        <v>50.348916666666668</v>
      </c>
      <c r="T151" s="38"/>
      <c r="U151" s="39" t="str">
        <f t="shared" si="32"/>
        <v>D</v>
      </c>
      <c r="V151" s="6" t="s">
        <v>133</v>
      </c>
      <c r="W151" s="5">
        <v>10023570</v>
      </c>
      <c r="X151" s="7" t="s">
        <v>68</v>
      </c>
      <c r="Y151" s="40">
        <v>66</v>
      </c>
      <c r="Z151" s="8"/>
      <c r="AA151" s="8"/>
    </row>
    <row r="152" spans="1:27" x14ac:dyDescent="0.25">
      <c r="A152" s="1">
        <v>1</v>
      </c>
      <c r="B152" s="5">
        <v>13522121</v>
      </c>
      <c r="C152" s="6" t="s">
        <v>134</v>
      </c>
      <c r="D152" s="7" t="s">
        <v>135</v>
      </c>
      <c r="E152" s="41">
        <v>50</v>
      </c>
      <c r="F152" s="42">
        <v>88.71</v>
      </c>
      <c r="G152" s="43">
        <v>100</v>
      </c>
      <c r="H152" s="32">
        <f t="shared" si="33"/>
        <v>79.569999999999993</v>
      </c>
      <c r="I152" s="44">
        <v>101</v>
      </c>
      <c r="J152" s="43">
        <v>92.5</v>
      </c>
      <c r="K152" s="43">
        <v>93.5</v>
      </c>
      <c r="L152" s="34">
        <f t="shared" si="34"/>
        <v>95.666666666666671</v>
      </c>
      <c r="M152" s="35">
        <v>65.5</v>
      </c>
      <c r="N152" s="36">
        <v>82.5</v>
      </c>
      <c r="O152" s="37" t="s">
        <v>180</v>
      </c>
      <c r="P152" s="36">
        <v>85</v>
      </c>
      <c r="Q152" s="49">
        <v>24</v>
      </c>
      <c r="R152" s="45">
        <f t="shared" ref="R152:R195" si="37">(Q152/26 * 100)</f>
        <v>92.307692307692307</v>
      </c>
      <c r="S152" s="65">
        <f t="shared" si="36"/>
        <v>80.814025641025651</v>
      </c>
      <c r="T152" s="38" t="s">
        <v>180</v>
      </c>
      <c r="U152" s="39" t="str">
        <f t="shared" si="32"/>
        <v>AB</v>
      </c>
      <c r="V152" s="6" t="s">
        <v>134</v>
      </c>
      <c r="W152" s="5">
        <v>13522121</v>
      </c>
      <c r="X152" s="7" t="s">
        <v>135</v>
      </c>
      <c r="Y152" s="40">
        <v>1</v>
      </c>
      <c r="Z152" s="8"/>
      <c r="AA152" s="8"/>
    </row>
    <row r="153" spans="1:27" x14ac:dyDescent="0.25">
      <c r="A153" s="1">
        <v>2</v>
      </c>
      <c r="B153" s="5">
        <v>13522122</v>
      </c>
      <c r="C153" s="6" t="s">
        <v>136</v>
      </c>
      <c r="D153" s="7" t="s">
        <v>135</v>
      </c>
      <c r="E153" s="41">
        <v>95</v>
      </c>
      <c r="F153" s="42">
        <v>110.25</v>
      </c>
      <c r="G153" s="43">
        <v>105</v>
      </c>
      <c r="H153" s="32">
        <f t="shared" si="33"/>
        <v>103.41666666666667</v>
      </c>
      <c r="I153" s="44">
        <v>110</v>
      </c>
      <c r="J153" s="43">
        <v>100.25</v>
      </c>
      <c r="K153" s="43">
        <v>102</v>
      </c>
      <c r="L153" s="34">
        <f t="shared" si="34"/>
        <v>104.08333333333333</v>
      </c>
      <c r="M153" s="35">
        <v>76</v>
      </c>
      <c r="N153" s="36">
        <v>92.5</v>
      </c>
      <c r="O153" s="37" t="s">
        <v>227</v>
      </c>
      <c r="P153" s="36">
        <v>90</v>
      </c>
      <c r="Q153" s="49">
        <v>26</v>
      </c>
      <c r="R153" s="45">
        <f t="shared" si="37"/>
        <v>100</v>
      </c>
      <c r="S153" s="65">
        <f t="shared" si="36"/>
        <v>92.391666666666666</v>
      </c>
      <c r="T153" s="38" t="s">
        <v>179</v>
      </c>
      <c r="U153" s="39" t="str">
        <f t="shared" si="32"/>
        <v>A</v>
      </c>
      <c r="V153" s="6" t="s">
        <v>136</v>
      </c>
      <c r="W153" s="5">
        <v>13522122</v>
      </c>
      <c r="X153" s="7" t="s">
        <v>135</v>
      </c>
      <c r="Y153" s="40">
        <v>2</v>
      </c>
      <c r="Z153" s="8"/>
      <c r="AA153" s="8"/>
    </row>
    <row r="154" spans="1:27" x14ac:dyDescent="0.25">
      <c r="A154" s="1">
        <v>3</v>
      </c>
      <c r="B154" s="5">
        <v>13522123</v>
      </c>
      <c r="C154" s="6" t="s">
        <v>137</v>
      </c>
      <c r="D154" s="7" t="s">
        <v>135</v>
      </c>
      <c r="E154" s="41">
        <v>0</v>
      </c>
      <c r="F154" s="42">
        <v>85.29</v>
      </c>
      <c r="G154" s="43">
        <v>89</v>
      </c>
      <c r="H154" s="32">
        <f t="shared" si="33"/>
        <v>58.096666666666671</v>
      </c>
      <c r="I154" s="44">
        <v>97</v>
      </c>
      <c r="J154" s="43">
        <v>90.887500000000003</v>
      </c>
      <c r="K154" s="43">
        <v>80.5</v>
      </c>
      <c r="L154" s="34">
        <f t="shared" si="34"/>
        <v>89.462499999999991</v>
      </c>
      <c r="M154" s="35">
        <v>60</v>
      </c>
      <c r="N154" s="36">
        <v>64.5</v>
      </c>
      <c r="O154" s="37" t="s">
        <v>227</v>
      </c>
      <c r="P154" s="36">
        <v>90</v>
      </c>
      <c r="Q154" s="49">
        <v>26</v>
      </c>
      <c r="R154" s="45">
        <f t="shared" si="37"/>
        <v>100</v>
      </c>
      <c r="S154" s="65">
        <f t="shared" si="36"/>
        <v>69.569500000000005</v>
      </c>
      <c r="T154" s="38" t="s">
        <v>179</v>
      </c>
      <c r="U154" s="39" t="str">
        <f t="shared" si="32"/>
        <v>BC</v>
      </c>
      <c r="V154" s="6" t="s">
        <v>137</v>
      </c>
      <c r="W154" s="5">
        <v>13522123</v>
      </c>
      <c r="X154" s="7" t="s">
        <v>135</v>
      </c>
      <c r="Y154" s="40">
        <v>3</v>
      </c>
      <c r="Z154" s="8"/>
      <c r="AA154" s="8"/>
    </row>
    <row r="155" spans="1:27" x14ac:dyDescent="0.25">
      <c r="A155" s="1">
        <v>4</v>
      </c>
      <c r="B155" s="5">
        <v>13522124</v>
      </c>
      <c r="C155" s="6" t="s">
        <v>138</v>
      </c>
      <c r="D155" s="7" t="s">
        <v>135</v>
      </c>
      <c r="E155" s="41">
        <v>64</v>
      </c>
      <c r="F155" s="42">
        <v>88.71</v>
      </c>
      <c r="G155" s="43">
        <v>105</v>
      </c>
      <c r="H155" s="32">
        <f t="shared" si="33"/>
        <v>85.903333333333322</v>
      </c>
      <c r="I155" s="44">
        <v>104</v>
      </c>
      <c r="J155" s="43">
        <v>107.75</v>
      </c>
      <c r="K155" s="43">
        <v>96.7</v>
      </c>
      <c r="L155" s="34">
        <f t="shared" si="34"/>
        <v>102.81666666666666</v>
      </c>
      <c r="M155" s="35">
        <v>79</v>
      </c>
      <c r="N155" s="36">
        <v>78</v>
      </c>
      <c r="O155" s="37" t="s">
        <v>227</v>
      </c>
      <c r="P155" s="36">
        <v>90</v>
      </c>
      <c r="Q155" s="49">
        <v>26</v>
      </c>
      <c r="R155" s="45">
        <f t="shared" si="37"/>
        <v>100</v>
      </c>
      <c r="S155" s="65">
        <f t="shared" si="36"/>
        <v>85.548833333333334</v>
      </c>
      <c r="T155" s="38" t="s">
        <v>179</v>
      </c>
      <c r="U155" s="39" t="str">
        <f t="shared" si="32"/>
        <v>A</v>
      </c>
      <c r="V155" s="6" t="s">
        <v>138</v>
      </c>
      <c r="W155" s="5">
        <v>13522124</v>
      </c>
      <c r="X155" s="7" t="s">
        <v>135</v>
      </c>
      <c r="Y155" s="40">
        <v>4</v>
      </c>
      <c r="Z155" s="8"/>
      <c r="AA155" s="8"/>
    </row>
    <row r="156" spans="1:27" x14ac:dyDescent="0.25">
      <c r="A156" s="1">
        <v>5</v>
      </c>
      <c r="B156" s="5">
        <v>13522125</v>
      </c>
      <c r="C156" s="6" t="s">
        <v>139</v>
      </c>
      <c r="D156" s="7" t="s">
        <v>135</v>
      </c>
      <c r="E156" s="41">
        <v>80.5</v>
      </c>
      <c r="F156" s="42">
        <v>109.5</v>
      </c>
      <c r="G156" s="43">
        <v>107</v>
      </c>
      <c r="H156" s="32">
        <f t="shared" si="33"/>
        <v>99</v>
      </c>
      <c r="I156" s="44">
        <v>110</v>
      </c>
      <c r="J156" s="43">
        <v>92.5</v>
      </c>
      <c r="K156" s="43">
        <v>80.5</v>
      </c>
      <c r="L156" s="34">
        <f t="shared" si="34"/>
        <v>94.333333333333329</v>
      </c>
      <c r="M156" s="35">
        <v>64</v>
      </c>
      <c r="N156" s="36">
        <v>89.5</v>
      </c>
      <c r="O156" s="37" t="s">
        <v>179</v>
      </c>
      <c r="P156" s="36">
        <v>80</v>
      </c>
      <c r="Q156" s="49">
        <v>25</v>
      </c>
      <c r="R156" s="45">
        <f t="shared" si="37"/>
        <v>96.15384615384616</v>
      </c>
      <c r="S156" s="65">
        <f t="shared" si="36"/>
        <v>85.208012820512835</v>
      </c>
      <c r="T156" s="38" t="s">
        <v>181</v>
      </c>
      <c r="U156" s="39" t="str">
        <f t="shared" si="32"/>
        <v>A</v>
      </c>
      <c r="V156" s="6" t="s">
        <v>139</v>
      </c>
      <c r="W156" s="5">
        <v>13522125</v>
      </c>
      <c r="X156" s="7" t="s">
        <v>135</v>
      </c>
      <c r="Y156" s="40">
        <v>5</v>
      </c>
      <c r="Z156" s="8"/>
      <c r="AA156" s="8"/>
    </row>
    <row r="157" spans="1:27" x14ac:dyDescent="0.25">
      <c r="A157" s="1">
        <v>6</v>
      </c>
      <c r="B157" s="5">
        <v>13522126</v>
      </c>
      <c r="C157" s="6" t="s">
        <v>140</v>
      </c>
      <c r="D157" s="7" t="s">
        <v>135</v>
      </c>
      <c r="E157" s="41">
        <v>98</v>
      </c>
      <c r="F157" s="42">
        <v>105</v>
      </c>
      <c r="G157" s="43">
        <v>100</v>
      </c>
      <c r="H157" s="32">
        <f t="shared" si="33"/>
        <v>101</v>
      </c>
      <c r="I157" s="44">
        <v>106</v>
      </c>
      <c r="J157" s="43">
        <v>107.75</v>
      </c>
      <c r="K157" s="43">
        <v>104.25</v>
      </c>
      <c r="L157" s="34">
        <f t="shared" si="34"/>
        <v>106</v>
      </c>
      <c r="M157" s="35">
        <v>85</v>
      </c>
      <c r="N157" s="36">
        <v>68.5</v>
      </c>
      <c r="O157" s="37" t="s">
        <v>180</v>
      </c>
      <c r="P157" s="36">
        <v>85</v>
      </c>
      <c r="Q157" s="49">
        <v>25</v>
      </c>
      <c r="R157" s="45">
        <f t="shared" si="37"/>
        <v>96.15384615384616</v>
      </c>
      <c r="S157" s="65">
        <f t="shared" si="36"/>
        <v>86.516346153846158</v>
      </c>
      <c r="T157" s="38" t="s">
        <v>181</v>
      </c>
      <c r="U157" s="39" t="str">
        <f t="shared" si="32"/>
        <v>A</v>
      </c>
      <c r="V157" s="6" t="s">
        <v>140</v>
      </c>
      <c r="W157" s="5">
        <v>13522126</v>
      </c>
      <c r="X157" s="7" t="s">
        <v>135</v>
      </c>
      <c r="Y157" s="40">
        <v>6</v>
      </c>
      <c r="Z157" s="8"/>
      <c r="AA157" s="8"/>
    </row>
    <row r="158" spans="1:27" x14ac:dyDescent="0.25">
      <c r="A158" s="1">
        <v>7</v>
      </c>
      <c r="B158" s="5">
        <v>13522127</v>
      </c>
      <c r="C158" s="6" t="s">
        <v>141</v>
      </c>
      <c r="D158" s="7" t="s">
        <v>135</v>
      </c>
      <c r="E158" s="41">
        <v>39.5</v>
      </c>
      <c r="F158" s="42">
        <v>79.430000000000007</v>
      </c>
      <c r="G158" s="43">
        <v>0</v>
      </c>
      <c r="H158" s="32">
        <f t="shared" si="33"/>
        <v>39.643333333333338</v>
      </c>
      <c r="I158" s="44">
        <v>107</v>
      </c>
      <c r="J158" s="43">
        <v>78.5</v>
      </c>
      <c r="K158" s="43">
        <v>34</v>
      </c>
      <c r="L158" s="34">
        <f t="shared" si="34"/>
        <v>73.166666666666671</v>
      </c>
      <c r="M158" s="35">
        <v>58</v>
      </c>
      <c r="N158" s="36">
        <v>78.5</v>
      </c>
      <c r="O158" s="37" t="s">
        <v>181</v>
      </c>
      <c r="P158" s="36">
        <v>75</v>
      </c>
      <c r="Q158" s="49">
        <v>23</v>
      </c>
      <c r="R158" s="45">
        <f t="shared" si="37"/>
        <v>88.461538461538453</v>
      </c>
      <c r="S158" s="65">
        <f t="shared" si="36"/>
        <v>66.553871794871796</v>
      </c>
      <c r="T158" s="38" t="s">
        <v>191</v>
      </c>
      <c r="U158" s="39" t="str">
        <f t="shared" si="32"/>
        <v>BC</v>
      </c>
      <c r="V158" s="6" t="s">
        <v>141</v>
      </c>
      <c r="W158" s="5">
        <v>13522127</v>
      </c>
      <c r="X158" s="7" t="s">
        <v>135</v>
      </c>
      <c r="Y158" s="40">
        <v>7</v>
      </c>
      <c r="Z158" s="8"/>
      <c r="AA158" s="8"/>
    </row>
    <row r="159" spans="1:27" x14ac:dyDescent="0.25">
      <c r="A159" s="1">
        <v>8</v>
      </c>
      <c r="B159" s="5">
        <v>13522128</v>
      </c>
      <c r="C159" s="6" t="s">
        <v>142</v>
      </c>
      <c r="D159" s="7" t="s">
        <v>135</v>
      </c>
      <c r="E159" s="41">
        <v>43.5</v>
      </c>
      <c r="F159" s="42">
        <v>111</v>
      </c>
      <c r="G159" s="43">
        <v>101.333333</v>
      </c>
      <c r="H159" s="32">
        <f t="shared" si="33"/>
        <v>85.277777666666665</v>
      </c>
      <c r="I159" s="44">
        <v>100.5</v>
      </c>
      <c r="J159" s="43">
        <v>92.5</v>
      </c>
      <c r="K159" s="43">
        <v>85.5</v>
      </c>
      <c r="L159" s="34">
        <f t="shared" si="34"/>
        <v>92.833333333333329</v>
      </c>
      <c r="M159" s="35">
        <v>45</v>
      </c>
      <c r="N159" s="36">
        <v>82</v>
      </c>
      <c r="O159" s="37" t="s">
        <v>227</v>
      </c>
      <c r="P159" s="36">
        <v>90</v>
      </c>
      <c r="Q159" s="49">
        <v>24</v>
      </c>
      <c r="R159" s="45">
        <f t="shared" si="37"/>
        <v>92.307692307692307</v>
      </c>
      <c r="S159" s="65">
        <f t="shared" si="36"/>
        <v>76.066025624358971</v>
      </c>
      <c r="T159" s="38" t="s">
        <v>182</v>
      </c>
      <c r="U159" s="39" t="str">
        <f t="shared" si="32"/>
        <v>AB</v>
      </c>
      <c r="V159" s="6" t="s">
        <v>142</v>
      </c>
      <c r="W159" s="5">
        <v>13522128</v>
      </c>
      <c r="X159" s="7" t="s">
        <v>135</v>
      </c>
      <c r="Y159" s="40">
        <v>8</v>
      </c>
      <c r="Z159" s="8"/>
      <c r="AA159" s="8"/>
    </row>
    <row r="160" spans="1:27" x14ac:dyDescent="0.25">
      <c r="A160" s="1">
        <v>9</v>
      </c>
      <c r="B160" s="5">
        <v>13522129</v>
      </c>
      <c r="C160" s="6" t="s">
        <v>143</v>
      </c>
      <c r="D160" s="7" t="s">
        <v>135</v>
      </c>
      <c r="E160" s="41">
        <v>77</v>
      </c>
      <c r="F160" s="42">
        <v>107.5</v>
      </c>
      <c r="G160" s="43">
        <v>96</v>
      </c>
      <c r="H160" s="32">
        <f t="shared" si="33"/>
        <v>93.5</v>
      </c>
      <c r="I160" s="44">
        <v>91</v>
      </c>
      <c r="J160" s="43">
        <v>100.75</v>
      </c>
      <c r="K160" s="43">
        <v>95.5</v>
      </c>
      <c r="L160" s="34">
        <f t="shared" si="34"/>
        <v>95.75</v>
      </c>
      <c r="M160" s="35">
        <v>68</v>
      </c>
      <c r="N160" s="36">
        <v>61.5</v>
      </c>
      <c r="O160" s="37" t="s">
        <v>227</v>
      </c>
      <c r="P160" s="36">
        <v>90</v>
      </c>
      <c r="Q160" s="49">
        <v>24</v>
      </c>
      <c r="R160" s="45">
        <f t="shared" si="37"/>
        <v>92.307692307692307</v>
      </c>
      <c r="S160" s="65">
        <f t="shared" si="36"/>
        <v>76.970192307692315</v>
      </c>
      <c r="T160" s="38" t="s">
        <v>181</v>
      </c>
      <c r="U160" s="39" t="str">
        <f t="shared" si="32"/>
        <v>AB</v>
      </c>
      <c r="V160" s="6" t="s">
        <v>143</v>
      </c>
      <c r="W160" s="5">
        <v>13522129</v>
      </c>
      <c r="X160" s="7" t="s">
        <v>135</v>
      </c>
      <c r="Y160" s="40">
        <v>9</v>
      </c>
      <c r="Z160" s="8"/>
      <c r="AA160" s="8"/>
    </row>
    <row r="161" spans="1:27" x14ac:dyDescent="0.25">
      <c r="A161" s="1">
        <v>10</v>
      </c>
      <c r="B161" s="5">
        <v>13522130</v>
      </c>
      <c r="C161" s="6" t="s">
        <v>144</v>
      </c>
      <c r="D161" s="7" t="s">
        <v>135</v>
      </c>
      <c r="E161" s="41">
        <v>84.5</v>
      </c>
      <c r="F161" s="42">
        <v>105.04</v>
      </c>
      <c r="G161" s="43">
        <v>40.3333333</v>
      </c>
      <c r="H161" s="32">
        <f t="shared" si="33"/>
        <v>76.624444433333338</v>
      </c>
      <c r="I161" s="44">
        <v>100</v>
      </c>
      <c r="J161" s="43">
        <v>94.125</v>
      </c>
      <c r="K161" s="43">
        <v>98.5</v>
      </c>
      <c r="L161" s="34">
        <f t="shared" si="34"/>
        <v>97.541666666666671</v>
      </c>
      <c r="M161" s="35">
        <v>82</v>
      </c>
      <c r="N161" s="36">
        <v>84.5</v>
      </c>
      <c r="O161" s="37" t="s">
        <v>179</v>
      </c>
      <c r="P161" s="36">
        <v>80</v>
      </c>
      <c r="Q161" s="49">
        <v>26</v>
      </c>
      <c r="R161" s="45">
        <f t="shared" si="37"/>
        <v>100</v>
      </c>
      <c r="S161" s="65">
        <f t="shared" si="36"/>
        <v>85.464499998333338</v>
      </c>
      <c r="T161" s="38" t="s">
        <v>179</v>
      </c>
      <c r="U161" s="39" t="str">
        <f t="shared" si="32"/>
        <v>A</v>
      </c>
      <c r="V161" s="6" t="s">
        <v>144</v>
      </c>
      <c r="W161" s="5">
        <v>13522130</v>
      </c>
      <c r="X161" s="7" t="s">
        <v>135</v>
      </c>
      <c r="Y161" s="40">
        <v>10</v>
      </c>
      <c r="Z161" s="8"/>
      <c r="AA161" s="8"/>
    </row>
    <row r="162" spans="1:27" x14ac:dyDescent="0.25">
      <c r="A162" s="1">
        <v>11</v>
      </c>
      <c r="B162" s="5">
        <v>13522131</v>
      </c>
      <c r="C162" s="6" t="s">
        <v>145</v>
      </c>
      <c r="D162" s="7" t="s">
        <v>135</v>
      </c>
      <c r="E162" s="41">
        <v>90.5</v>
      </c>
      <c r="F162" s="42">
        <v>100.29</v>
      </c>
      <c r="G162" s="43">
        <v>96</v>
      </c>
      <c r="H162" s="32">
        <f t="shared" si="33"/>
        <v>95.596666666666678</v>
      </c>
      <c r="I162" s="44">
        <v>106</v>
      </c>
      <c r="J162" s="43">
        <v>107</v>
      </c>
      <c r="K162" s="43">
        <v>98</v>
      </c>
      <c r="L162" s="34">
        <f t="shared" si="34"/>
        <v>103.66666666666667</v>
      </c>
      <c r="M162" s="35">
        <v>81</v>
      </c>
      <c r="N162" s="36">
        <v>88</v>
      </c>
      <c r="O162" s="37" t="s">
        <v>179</v>
      </c>
      <c r="P162" s="36">
        <v>80</v>
      </c>
      <c r="Q162" s="49">
        <v>25</v>
      </c>
      <c r="R162" s="45">
        <f t="shared" si="37"/>
        <v>96.15384615384616</v>
      </c>
      <c r="S162" s="65">
        <f t="shared" si="36"/>
        <v>90.32667948717949</v>
      </c>
      <c r="T162" s="38" t="s">
        <v>184</v>
      </c>
      <c r="U162" s="39" t="str">
        <f t="shared" si="32"/>
        <v>A</v>
      </c>
      <c r="V162" s="6" t="s">
        <v>145</v>
      </c>
      <c r="W162" s="5">
        <v>13522131</v>
      </c>
      <c r="X162" s="7" t="s">
        <v>135</v>
      </c>
      <c r="Y162" s="40">
        <v>11</v>
      </c>
      <c r="Z162" s="8"/>
      <c r="AA162" s="8"/>
    </row>
    <row r="163" spans="1:27" x14ac:dyDescent="0.25">
      <c r="A163" s="1">
        <v>12</v>
      </c>
      <c r="B163" s="5">
        <v>13522132</v>
      </c>
      <c r="C163" s="6" t="s">
        <v>146</v>
      </c>
      <c r="D163" s="7" t="s">
        <v>135</v>
      </c>
      <c r="E163" s="41">
        <v>0</v>
      </c>
      <c r="F163" s="42">
        <v>67.569999999999993</v>
      </c>
      <c r="G163" s="43">
        <v>53.8</v>
      </c>
      <c r="H163" s="32">
        <f t="shared" si="33"/>
        <v>40.456666666666663</v>
      </c>
      <c r="I163" s="44">
        <v>104</v>
      </c>
      <c r="J163" s="43">
        <v>80.0625</v>
      </c>
      <c r="K163" s="43">
        <v>44</v>
      </c>
      <c r="L163" s="34">
        <f t="shared" si="34"/>
        <v>76.020833333333329</v>
      </c>
      <c r="M163" s="35">
        <v>38</v>
      </c>
      <c r="N163" s="36">
        <v>59</v>
      </c>
      <c r="O163" s="37" t="s">
        <v>181</v>
      </c>
      <c r="P163" s="36">
        <v>75</v>
      </c>
      <c r="Q163" s="49">
        <v>21</v>
      </c>
      <c r="R163" s="45">
        <f t="shared" si="37"/>
        <v>80.769230769230774</v>
      </c>
      <c r="S163" s="65">
        <f t="shared" si="36"/>
        <v>55.71689743589743</v>
      </c>
      <c r="T163" s="38" t="s">
        <v>192</v>
      </c>
      <c r="U163" s="39" t="str">
        <f t="shared" si="32"/>
        <v>C</v>
      </c>
      <c r="V163" s="6" t="s">
        <v>146</v>
      </c>
      <c r="W163" s="5">
        <v>13522132</v>
      </c>
      <c r="X163" s="7" t="s">
        <v>135</v>
      </c>
      <c r="Y163" s="40">
        <v>12</v>
      </c>
      <c r="Z163" s="8"/>
      <c r="AA163" s="8"/>
    </row>
    <row r="164" spans="1:27" x14ac:dyDescent="0.25">
      <c r="A164" s="1">
        <v>13</v>
      </c>
      <c r="B164" s="5">
        <v>13522133</v>
      </c>
      <c r="C164" s="6" t="s">
        <v>147</v>
      </c>
      <c r="D164" s="7" t="s">
        <v>135</v>
      </c>
      <c r="E164" s="41">
        <v>0</v>
      </c>
      <c r="F164" s="42">
        <v>0</v>
      </c>
      <c r="G164" s="43">
        <v>0</v>
      </c>
      <c r="H164" s="32">
        <f t="shared" si="33"/>
        <v>0</v>
      </c>
      <c r="I164" s="44">
        <v>97</v>
      </c>
      <c r="J164" s="43">
        <v>78.5</v>
      </c>
      <c r="K164" s="43">
        <v>44</v>
      </c>
      <c r="L164" s="34">
        <f t="shared" si="34"/>
        <v>73.166666666666671</v>
      </c>
      <c r="M164" s="35">
        <v>68.5</v>
      </c>
      <c r="N164" s="36">
        <v>10</v>
      </c>
      <c r="O164" s="37"/>
      <c r="P164" s="36"/>
      <c r="Q164" s="49">
        <v>26</v>
      </c>
      <c r="R164" s="45">
        <f t="shared" si="37"/>
        <v>100</v>
      </c>
      <c r="S164" s="65">
        <f t="shared" si="36"/>
        <v>37.508333333333333</v>
      </c>
      <c r="T164" s="38" t="s">
        <v>186</v>
      </c>
      <c r="U164" s="39" t="str">
        <f t="shared" si="32"/>
        <v>E</v>
      </c>
      <c r="V164" s="6" t="s">
        <v>147</v>
      </c>
      <c r="W164" s="5">
        <v>13522133</v>
      </c>
      <c r="X164" s="7" t="s">
        <v>135</v>
      </c>
      <c r="Y164" s="40">
        <v>13</v>
      </c>
      <c r="Z164" s="8"/>
      <c r="AA164" s="8"/>
    </row>
    <row r="165" spans="1:27" x14ac:dyDescent="0.25">
      <c r="A165" s="1">
        <v>14</v>
      </c>
      <c r="B165" s="5">
        <v>13522134</v>
      </c>
      <c r="C165" s="6" t="s">
        <v>148</v>
      </c>
      <c r="D165" s="7" t="s">
        <v>135</v>
      </c>
      <c r="E165" s="41">
        <v>96.5</v>
      </c>
      <c r="F165" s="42">
        <v>104.21</v>
      </c>
      <c r="G165" s="43">
        <v>96.166666699999993</v>
      </c>
      <c r="H165" s="32">
        <f t="shared" si="33"/>
        <v>98.958888899999991</v>
      </c>
      <c r="I165" s="44">
        <v>106</v>
      </c>
      <c r="J165" s="43">
        <v>104.5</v>
      </c>
      <c r="K165" s="43">
        <v>102</v>
      </c>
      <c r="L165" s="34">
        <f t="shared" si="34"/>
        <v>104.16666666666667</v>
      </c>
      <c r="M165" s="35">
        <v>79</v>
      </c>
      <c r="N165" s="36">
        <v>58.5</v>
      </c>
      <c r="O165" s="37" t="s">
        <v>227</v>
      </c>
      <c r="P165" s="36">
        <v>90</v>
      </c>
      <c r="Q165" s="49">
        <v>26</v>
      </c>
      <c r="R165" s="45">
        <f t="shared" si="37"/>
        <v>100</v>
      </c>
      <c r="S165" s="65">
        <f t="shared" si="36"/>
        <v>81.439666668333331</v>
      </c>
      <c r="T165" s="38" t="s">
        <v>181</v>
      </c>
      <c r="U165" s="39" t="str">
        <f t="shared" si="32"/>
        <v>A</v>
      </c>
      <c r="V165" s="6" t="s">
        <v>148</v>
      </c>
      <c r="W165" s="5">
        <v>13522134</v>
      </c>
      <c r="X165" s="7" t="s">
        <v>135</v>
      </c>
      <c r="Y165" s="40">
        <v>14</v>
      </c>
      <c r="Z165" s="8"/>
      <c r="AA165" s="8"/>
    </row>
    <row r="166" spans="1:27" x14ac:dyDescent="0.25">
      <c r="A166" s="1">
        <v>15</v>
      </c>
      <c r="B166" s="5">
        <v>13522135</v>
      </c>
      <c r="C166" s="6" t="s">
        <v>149</v>
      </c>
      <c r="D166" s="7" t="s">
        <v>135</v>
      </c>
      <c r="E166" s="41">
        <v>91</v>
      </c>
      <c r="F166" s="42">
        <v>109.5</v>
      </c>
      <c r="G166" s="43">
        <v>102.333333</v>
      </c>
      <c r="H166" s="32">
        <f t="shared" si="33"/>
        <v>100.94444433333332</v>
      </c>
      <c r="I166" s="44">
        <v>106</v>
      </c>
      <c r="J166" s="43">
        <v>93</v>
      </c>
      <c r="K166" s="43">
        <v>92.5</v>
      </c>
      <c r="L166" s="34">
        <f t="shared" si="34"/>
        <v>97.166666666666671</v>
      </c>
      <c r="M166" s="35">
        <v>92</v>
      </c>
      <c r="N166" s="36">
        <v>82.5</v>
      </c>
      <c r="O166" s="37" t="s">
        <v>227</v>
      </c>
      <c r="P166" s="36">
        <v>90</v>
      </c>
      <c r="Q166" s="49">
        <v>24</v>
      </c>
      <c r="R166" s="45">
        <f t="shared" si="37"/>
        <v>92.307692307692307</v>
      </c>
      <c r="S166" s="65">
        <f t="shared" si="36"/>
        <v>91.195192291025634</v>
      </c>
      <c r="T166" s="38" t="s">
        <v>179</v>
      </c>
      <c r="U166" s="39" t="str">
        <f t="shared" si="32"/>
        <v>A</v>
      </c>
      <c r="V166" s="6" t="s">
        <v>149</v>
      </c>
      <c r="W166" s="5">
        <v>13522135</v>
      </c>
      <c r="X166" s="7" t="s">
        <v>135</v>
      </c>
      <c r="Y166" s="40">
        <v>15</v>
      </c>
      <c r="Z166" s="8"/>
      <c r="AA166" s="8"/>
    </row>
    <row r="167" spans="1:27" x14ac:dyDescent="0.25">
      <c r="A167" s="1">
        <v>16</v>
      </c>
      <c r="B167" s="5">
        <v>13522136</v>
      </c>
      <c r="C167" s="6" t="s">
        <v>150</v>
      </c>
      <c r="D167" s="7" t="s">
        <v>135</v>
      </c>
      <c r="E167" s="41">
        <v>79.75</v>
      </c>
      <c r="F167" s="42">
        <v>88.79</v>
      </c>
      <c r="G167" s="43">
        <v>97.333333300000007</v>
      </c>
      <c r="H167" s="32">
        <f t="shared" si="33"/>
        <v>88.624444433333338</v>
      </c>
      <c r="I167" s="44">
        <v>91</v>
      </c>
      <c r="J167" s="43">
        <v>87.25</v>
      </c>
      <c r="K167" s="43">
        <v>96.7</v>
      </c>
      <c r="L167" s="34">
        <f t="shared" si="34"/>
        <v>91.649999999999991</v>
      </c>
      <c r="M167" s="35">
        <v>84</v>
      </c>
      <c r="N167" s="36">
        <v>81</v>
      </c>
      <c r="O167" s="37" t="s">
        <v>227</v>
      </c>
      <c r="P167" s="36">
        <v>90</v>
      </c>
      <c r="Q167" s="49">
        <v>25</v>
      </c>
      <c r="R167" s="45">
        <f t="shared" si="37"/>
        <v>96.15384615384616</v>
      </c>
      <c r="S167" s="65">
        <f t="shared" si="36"/>
        <v>85.852512818846165</v>
      </c>
      <c r="T167" s="38" t="s">
        <v>179</v>
      </c>
      <c r="U167" s="39" t="str">
        <f t="shared" si="32"/>
        <v>A</v>
      </c>
      <c r="V167" s="6" t="s">
        <v>150</v>
      </c>
      <c r="W167" s="5">
        <v>13522136</v>
      </c>
      <c r="X167" s="7" t="s">
        <v>135</v>
      </c>
      <c r="Y167" s="40">
        <v>16</v>
      </c>
      <c r="Z167" s="8"/>
      <c r="AA167" s="8"/>
    </row>
    <row r="168" spans="1:27" x14ac:dyDescent="0.25">
      <c r="A168" s="1">
        <v>17</v>
      </c>
      <c r="B168" s="5">
        <v>13522137</v>
      </c>
      <c r="C168" s="6" t="s">
        <v>151</v>
      </c>
      <c r="D168" s="7" t="s">
        <v>135</v>
      </c>
      <c r="E168" s="41">
        <v>94.5</v>
      </c>
      <c r="F168" s="42">
        <v>110</v>
      </c>
      <c r="G168" s="43">
        <v>100.8</v>
      </c>
      <c r="H168" s="32">
        <f t="shared" si="33"/>
        <v>101.76666666666667</v>
      </c>
      <c r="I168" s="44">
        <v>107</v>
      </c>
      <c r="J168" s="43">
        <v>87.25</v>
      </c>
      <c r="K168" s="43">
        <v>102</v>
      </c>
      <c r="L168" s="34">
        <f t="shared" si="34"/>
        <v>98.75</v>
      </c>
      <c r="M168" s="35">
        <v>63</v>
      </c>
      <c r="N168" s="36">
        <v>91</v>
      </c>
      <c r="O168" s="37" t="s">
        <v>227</v>
      </c>
      <c r="P168" s="36">
        <v>90</v>
      </c>
      <c r="Q168" s="49">
        <v>26</v>
      </c>
      <c r="R168" s="45">
        <f t="shared" si="37"/>
        <v>100</v>
      </c>
      <c r="S168" s="65">
        <f t="shared" si="36"/>
        <v>87.34</v>
      </c>
      <c r="T168" s="38" t="s">
        <v>179</v>
      </c>
      <c r="U168" s="39" t="str">
        <f t="shared" si="32"/>
        <v>A</v>
      </c>
      <c r="V168" s="6" t="s">
        <v>151</v>
      </c>
      <c r="W168" s="5">
        <v>13522137</v>
      </c>
      <c r="X168" s="7" t="s">
        <v>135</v>
      </c>
      <c r="Y168" s="40">
        <v>17</v>
      </c>
      <c r="Z168" s="8"/>
      <c r="AA168" s="8"/>
    </row>
    <row r="169" spans="1:27" x14ac:dyDescent="0.25">
      <c r="A169" s="1">
        <v>18</v>
      </c>
      <c r="B169" s="5">
        <v>13522138</v>
      </c>
      <c r="C169" s="6" t="s">
        <v>152</v>
      </c>
      <c r="D169" s="7" t="s">
        <v>135</v>
      </c>
      <c r="E169" s="41">
        <v>88</v>
      </c>
      <c r="F169" s="42">
        <v>94.79</v>
      </c>
      <c r="G169" s="43">
        <v>86.666666699999993</v>
      </c>
      <c r="H169" s="32">
        <f t="shared" si="33"/>
        <v>89.818888900000005</v>
      </c>
      <c r="I169" s="44">
        <v>91</v>
      </c>
      <c r="J169" s="43">
        <v>107</v>
      </c>
      <c r="K169" s="43">
        <v>97.5</v>
      </c>
      <c r="L169" s="34">
        <f t="shared" si="34"/>
        <v>98.5</v>
      </c>
      <c r="M169" s="35">
        <v>76</v>
      </c>
      <c r="N169" s="36">
        <v>59</v>
      </c>
      <c r="O169" s="37" t="s">
        <v>181</v>
      </c>
      <c r="P169" s="36">
        <v>75</v>
      </c>
      <c r="Q169" s="49">
        <v>22</v>
      </c>
      <c r="R169" s="45">
        <f t="shared" si="37"/>
        <v>84.615384615384613</v>
      </c>
      <c r="S169" s="65">
        <f t="shared" si="36"/>
        <v>77.213217950384617</v>
      </c>
      <c r="T169" s="38" t="s">
        <v>181</v>
      </c>
      <c r="U169" s="39" t="str">
        <f t="shared" si="32"/>
        <v>AB</v>
      </c>
      <c r="V169" s="6" t="s">
        <v>152</v>
      </c>
      <c r="W169" s="5">
        <v>13522138</v>
      </c>
      <c r="X169" s="7" t="s">
        <v>135</v>
      </c>
      <c r="Y169" s="40">
        <v>18</v>
      </c>
      <c r="Z169" s="8"/>
      <c r="AA169" s="8"/>
    </row>
    <row r="170" spans="1:27" x14ac:dyDescent="0.25">
      <c r="A170" s="1">
        <v>19</v>
      </c>
      <c r="B170" s="5">
        <v>13522139</v>
      </c>
      <c r="C170" s="6" t="s">
        <v>153</v>
      </c>
      <c r="D170" s="7" t="s">
        <v>135</v>
      </c>
      <c r="E170" s="41">
        <v>83.65</v>
      </c>
      <c r="F170" s="42">
        <v>80.069999999999993</v>
      </c>
      <c r="G170" s="43">
        <v>105</v>
      </c>
      <c r="H170" s="32">
        <f t="shared" si="33"/>
        <v>89.573333333333338</v>
      </c>
      <c r="I170" s="44">
        <v>106</v>
      </c>
      <c r="J170" s="43">
        <v>91</v>
      </c>
      <c r="K170" s="43">
        <v>93.5</v>
      </c>
      <c r="L170" s="34">
        <f t="shared" si="34"/>
        <v>96.833333333333329</v>
      </c>
      <c r="M170" s="35">
        <v>73</v>
      </c>
      <c r="N170" s="36">
        <v>66.5</v>
      </c>
      <c r="O170" s="37" t="s">
        <v>180</v>
      </c>
      <c r="P170" s="36">
        <v>85</v>
      </c>
      <c r="Q170" s="49">
        <v>24</v>
      </c>
      <c r="R170" s="45">
        <f t="shared" si="37"/>
        <v>92.307692307692307</v>
      </c>
      <c r="S170" s="65">
        <f t="shared" si="36"/>
        <v>79.222858974358971</v>
      </c>
      <c r="T170" s="38" t="s">
        <v>181</v>
      </c>
      <c r="U170" s="39" t="str">
        <f t="shared" si="32"/>
        <v>AB</v>
      </c>
      <c r="V170" s="6" t="s">
        <v>153</v>
      </c>
      <c r="W170" s="5">
        <v>13522139</v>
      </c>
      <c r="X170" s="7" t="s">
        <v>135</v>
      </c>
      <c r="Y170" s="40">
        <v>19</v>
      </c>
      <c r="Z170" s="8"/>
      <c r="AA170" s="8"/>
    </row>
    <row r="171" spans="1:27" x14ac:dyDescent="0.25">
      <c r="A171" s="1">
        <v>20</v>
      </c>
      <c r="B171" s="5">
        <v>13522140</v>
      </c>
      <c r="C171" s="6" t="s">
        <v>154</v>
      </c>
      <c r="D171" s="7" t="s">
        <v>135</v>
      </c>
      <c r="E171" s="41">
        <v>87.5</v>
      </c>
      <c r="F171" s="42">
        <v>102.14</v>
      </c>
      <c r="G171" s="43">
        <v>98</v>
      </c>
      <c r="H171" s="32">
        <f t="shared" si="33"/>
        <v>95.88</v>
      </c>
      <c r="I171" s="44">
        <v>106</v>
      </c>
      <c r="J171" s="43">
        <v>93.45</v>
      </c>
      <c r="K171" s="43">
        <v>80.5</v>
      </c>
      <c r="L171" s="34">
        <f t="shared" si="34"/>
        <v>93.316666666666663</v>
      </c>
      <c r="M171" s="35">
        <v>67</v>
      </c>
      <c r="N171" s="36">
        <v>58.5</v>
      </c>
      <c r="O171" s="37" t="s">
        <v>180</v>
      </c>
      <c r="P171" s="36">
        <v>85</v>
      </c>
      <c r="Q171" s="49">
        <v>22</v>
      </c>
      <c r="R171" s="45">
        <f t="shared" si="37"/>
        <v>84.615384615384613</v>
      </c>
      <c r="S171" s="65">
        <f t="shared" si="36"/>
        <v>75.173217948717948</v>
      </c>
      <c r="T171" s="38" t="s">
        <v>179</v>
      </c>
      <c r="U171" s="39" t="str">
        <f t="shared" si="32"/>
        <v>B</v>
      </c>
      <c r="V171" s="6" t="s">
        <v>154</v>
      </c>
      <c r="W171" s="5">
        <v>13522140</v>
      </c>
      <c r="X171" s="7" t="s">
        <v>135</v>
      </c>
      <c r="Y171" s="40">
        <v>20</v>
      </c>
      <c r="Z171" s="8"/>
      <c r="AA171" s="8"/>
    </row>
    <row r="172" spans="1:27" x14ac:dyDescent="0.25">
      <c r="A172" s="1">
        <v>21</v>
      </c>
      <c r="B172" s="5">
        <v>13522141</v>
      </c>
      <c r="C172" s="6" t="s">
        <v>155</v>
      </c>
      <c r="D172" s="7" t="s">
        <v>135</v>
      </c>
      <c r="E172" s="41">
        <v>72.400000000000006</v>
      </c>
      <c r="F172" s="42">
        <v>107</v>
      </c>
      <c r="G172" s="43">
        <v>104.333333</v>
      </c>
      <c r="H172" s="32">
        <f t="shared" si="33"/>
        <v>94.577777666666677</v>
      </c>
      <c r="I172" s="44">
        <v>101</v>
      </c>
      <c r="J172" s="43">
        <v>93</v>
      </c>
      <c r="K172" s="43">
        <v>104.25</v>
      </c>
      <c r="L172" s="34">
        <f t="shared" si="34"/>
        <v>99.416666666666671</v>
      </c>
      <c r="M172" s="35">
        <v>68</v>
      </c>
      <c r="N172" s="36">
        <v>69</v>
      </c>
      <c r="O172" s="37" t="s">
        <v>227</v>
      </c>
      <c r="P172" s="36">
        <v>90</v>
      </c>
      <c r="Q172" s="49">
        <v>26</v>
      </c>
      <c r="R172" s="45">
        <f t="shared" si="37"/>
        <v>100</v>
      </c>
      <c r="S172" s="65">
        <f t="shared" si="36"/>
        <v>80.494999983333344</v>
      </c>
      <c r="T172" s="38" t="s">
        <v>188</v>
      </c>
      <c r="U172" s="39" t="str">
        <f t="shared" si="32"/>
        <v>AB</v>
      </c>
      <c r="V172" s="6" t="s">
        <v>155</v>
      </c>
      <c r="W172" s="5">
        <v>13522141</v>
      </c>
      <c r="X172" s="7" t="s">
        <v>135</v>
      </c>
      <c r="Y172" s="40">
        <v>21</v>
      </c>
      <c r="Z172" s="8"/>
      <c r="AA172" s="8"/>
    </row>
    <row r="173" spans="1:27" x14ac:dyDescent="0.25">
      <c r="A173" s="1">
        <v>22</v>
      </c>
      <c r="B173" s="5">
        <v>13522142</v>
      </c>
      <c r="C173" s="6" t="s">
        <v>156</v>
      </c>
      <c r="D173" s="7" t="s">
        <v>135</v>
      </c>
      <c r="E173" s="41">
        <v>94</v>
      </c>
      <c r="F173" s="42">
        <v>103.79</v>
      </c>
      <c r="G173" s="43">
        <v>96</v>
      </c>
      <c r="H173" s="32">
        <f t="shared" si="33"/>
        <v>97.93</v>
      </c>
      <c r="I173" s="44">
        <v>97.7</v>
      </c>
      <c r="J173" s="43">
        <v>93.45</v>
      </c>
      <c r="K173" s="43">
        <v>92.5</v>
      </c>
      <c r="L173" s="34">
        <f t="shared" si="34"/>
        <v>94.55</v>
      </c>
      <c r="M173" s="35">
        <v>67</v>
      </c>
      <c r="N173" s="36">
        <v>88.5</v>
      </c>
      <c r="O173" s="37" t="s">
        <v>180</v>
      </c>
      <c r="P173" s="36">
        <v>85</v>
      </c>
      <c r="Q173" s="49">
        <v>24</v>
      </c>
      <c r="R173" s="45">
        <f t="shared" si="37"/>
        <v>92.307692307692307</v>
      </c>
      <c r="S173" s="65">
        <f t="shared" si="36"/>
        <v>85.669692307692301</v>
      </c>
      <c r="T173" s="38" t="s">
        <v>181</v>
      </c>
      <c r="U173" s="39" t="str">
        <f t="shared" si="32"/>
        <v>A</v>
      </c>
      <c r="V173" s="6" t="s">
        <v>156</v>
      </c>
      <c r="W173" s="5">
        <v>13522142</v>
      </c>
      <c r="X173" s="7" t="s">
        <v>135</v>
      </c>
      <c r="Y173" s="40">
        <v>22</v>
      </c>
      <c r="Z173" s="8"/>
      <c r="AA173" s="8"/>
    </row>
    <row r="174" spans="1:27" x14ac:dyDescent="0.25">
      <c r="A174" s="1">
        <v>23</v>
      </c>
      <c r="B174" s="5">
        <v>13522143</v>
      </c>
      <c r="C174" s="6" t="s">
        <v>157</v>
      </c>
      <c r="D174" s="7" t="s">
        <v>135</v>
      </c>
      <c r="E174" s="41">
        <v>81</v>
      </c>
      <c r="F174" s="42">
        <v>105.07</v>
      </c>
      <c r="G174" s="43">
        <v>95</v>
      </c>
      <c r="H174" s="32">
        <f t="shared" si="33"/>
        <v>93.69</v>
      </c>
      <c r="I174" s="44">
        <v>106</v>
      </c>
      <c r="J174" s="43">
        <v>96.65</v>
      </c>
      <c r="K174" s="43">
        <v>104.25</v>
      </c>
      <c r="L174" s="34">
        <f t="shared" si="34"/>
        <v>102.3</v>
      </c>
      <c r="M174" s="35">
        <v>74</v>
      </c>
      <c r="N174" s="36">
        <v>73</v>
      </c>
      <c r="O174" s="37" t="s">
        <v>179</v>
      </c>
      <c r="P174" s="36">
        <v>80</v>
      </c>
      <c r="Q174" s="49">
        <v>25</v>
      </c>
      <c r="R174" s="45">
        <f t="shared" si="37"/>
        <v>96.15384615384616</v>
      </c>
      <c r="S174" s="65">
        <f t="shared" si="36"/>
        <v>83.142346153846162</v>
      </c>
      <c r="T174" s="38" t="s">
        <v>184</v>
      </c>
      <c r="U174" s="39" t="str">
        <f t="shared" ref="U174:U195" si="38">VLOOKUP(S174,$T$4:$U$10,2)</f>
        <v>A</v>
      </c>
      <c r="V174" s="6" t="s">
        <v>157</v>
      </c>
      <c r="W174" s="5">
        <v>13522143</v>
      </c>
      <c r="X174" s="7" t="s">
        <v>135</v>
      </c>
      <c r="Y174" s="40">
        <v>23</v>
      </c>
      <c r="Z174" s="8"/>
      <c r="AA174" s="8"/>
    </row>
    <row r="175" spans="1:27" x14ac:dyDescent="0.25">
      <c r="A175" s="1">
        <v>24</v>
      </c>
      <c r="B175" s="5">
        <v>13522144</v>
      </c>
      <c r="C175" s="6" t="s">
        <v>158</v>
      </c>
      <c r="D175" s="7" t="s">
        <v>135</v>
      </c>
      <c r="E175" s="41">
        <v>86.2</v>
      </c>
      <c r="F175" s="42">
        <v>105.04</v>
      </c>
      <c r="G175" s="43">
        <v>90.5</v>
      </c>
      <c r="H175" s="32">
        <f t="shared" si="33"/>
        <v>93.913333333333341</v>
      </c>
      <c r="I175" s="44">
        <v>107</v>
      </c>
      <c r="J175" s="43">
        <v>100.75</v>
      </c>
      <c r="K175" s="43">
        <v>97.5</v>
      </c>
      <c r="L175" s="34">
        <f t="shared" si="34"/>
        <v>101.75</v>
      </c>
      <c r="M175" s="35">
        <v>91.5</v>
      </c>
      <c r="N175" s="36">
        <v>101.5</v>
      </c>
      <c r="O175" s="37" t="s">
        <v>180</v>
      </c>
      <c r="P175" s="36">
        <v>85</v>
      </c>
      <c r="Q175" s="49">
        <v>26</v>
      </c>
      <c r="R175" s="45">
        <f t="shared" si="37"/>
        <v>100</v>
      </c>
      <c r="S175" s="65">
        <f t="shared" si="36"/>
        <v>97.049500000000009</v>
      </c>
      <c r="T175" s="38" t="s">
        <v>180</v>
      </c>
      <c r="U175" s="39" t="str">
        <f t="shared" si="38"/>
        <v>A</v>
      </c>
      <c r="V175" s="6" t="s">
        <v>158</v>
      </c>
      <c r="W175" s="5">
        <v>13522144</v>
      </c>
      <c r="X175" s="7" t="s">
        <v>135</v>
      </c>
      <c r="Y175" s="40">
        <v>24</v>
      </c>
      <c r="Z175" s="8"/>
      <c r="AA175" s="8"/>
    </row>
    <row r="176" spans="1:27" x14ac:dyDescent="0.25">
      <c r="A176" s="1">
        <v>25</v>
      </c>
      <c r="B176" s="5">
        <v>13522145</v>
      </c>
      <c r="C176" s="6" t="s">
        <v>159</v>
      </c>
      <c r="D176" s="7" t="s">
        <v>135</v>
      </c>
      <c r="E176" s="41">
        <v>92</v>
      </c>
      <c r="F176" s="42">
        <v>103</v>
      </c>
      <c r="G176" s="43">
        <v>87.666666699999993</v>
      </c>
      <c r="H176" s="32">
        <f t="shared" si="33"/>
        <v>94.222222233333341</v>
      </c>
      <c r="I176" s="44">
        <v>100.5</v>
      </c>
      <c r="J176" s="43">
        <v>91</v>
      </c>
      <c r="K176" s="43">
        <v>80.5</v>
      </c>
      <c r="L176" s="34">
        <f t="shared" si="34"/>
        <v>90.666666666666671</v>
      </c>
      <c r="M176" s="35">
        <v>70.5</v>
      </c>
      <c r="N176" s="36">
        <v>75</v>
      </c>
      <c r="O176" s="37" t="s">
        <v>180</v>
      </c>
      <c r="P176" s="36">
        <v>85</v>
      </c>
      <c r="Q176" s="49">
        <v>25</v>
      </c>
      <c r="R176" s="45">
        <f t="shared" si="37"/>
        <v>96.15384615384616</v>
      </c>
      <c r="S176" s="65">
        <f t="shared" si="36"/>
        <v>80.920512822179489</v>
      </c>
      <c r="T176" s="38" t="s">
        <v>179</v>
      </c>
      <c r="U176" s="39" t="str">
        <f t="shared" si="38"/>
        <v>AB</v>
      </c>
      <c r="V176" s="6" t="s">
        <v>159</v>
      </c>
      <c r="W176" s="5">
        <v>13522145</v>
      </c>
      <c r="X176" s="7" t="s">
        <v>135</v>
      </c>
      <c r="Y176" s="40">
        <v>25</v>
      </c>
      <c r="Z176" s="8"/>
      <c r="AA176" s="8"/>
    </row>
    <row r="177" spans="1:27" x14ac:dyDescent="0.25">
      <c r="A177" s="1">
        <v>26</v>
      </c>
      <c r="B177" s="5">
        <v>13522146</v>
      </c>
      <c r="C177" s="6" t="s">
        <v>160</v>
      </c>
      <c r="D177" s="7" t="s">
        <v>135</v>
      </c>
      <c r="E177" s="41">
        <v>92</v>
      </c>
      <c r="F177" s="42">
        <v>92.79</v>
      </c>
      <c r="G177" s="43">
        <v>95.666666699999993</v>
      </c>
      <c r="H177" s="32">
        <f t="shared" si="33"/>
        <v>93.485555566666676</v>
      </c>
      <c r="I177" s="44">
        <v>97.7</v>
      </c>
      <c r="J177" s="43">
        <v>93</v>
      </c>
      <c r="K177" s="43">
        <v>98</v>
      </c>
      <c r="L177" s="34">
        <f t="shared" si="34"/>
        <v>96.233333333333334</v>
      </c>
      <c r="M177" s="35">
        <v>74</v>
      </c>
      <c r="N177" s="36">
        <v>61.5</v>
      </c>
      <c r="O177" s="37" t="s">
        <v>180</v>
      </c>
      <c r="P177" s="36">
        <v>85</v>
      </c>
      <c r="Q177" s="49">
        <v>22</v>
      </c>
      <c r="R177" s="45">
        <f t="shared" si="37"/>
        <v>84.615384615384613</v>
      </c>
      <c r="S177" s="65">
        <f t="shared" si="36"/>
        <v>78.122384617051281</v>
      </c>
      <c r="T177" s="38" t="s">
        <v>181</v>
      </c>
      <c r="U177" s="39" t="str">
        <f t="shared" si="38"/>
        <v>AB</v>
      </c>
      <c r="V177" s="6" t="s">
        <v>160</v>
      </c>
      <c r="W177" s="5">
        <v>13522146</v>
      </c>
      <c r="X177" s="7" t="s">
        <v>135</v>
      </c>
      <c r="Y177" s="40">
        <v>26</v>
      </c>
      <c r="Z177" s="8"/>
      <c r="AA177" s="8"/>
    </row>
    <row r="178" spans="1:27" x14ac:dyDescent="0.25">
      <c r="A178" s="1">
        <v>27</v>
      </c>
      <c r="B178" s="5">
        <v>13522147</v>
      </c>
      <c r="C178" s="6" t="s">
        <v>161</v>
      </c>
      <c r="D178" s="7" t="s">
        <v>135</v>
      </c>
      <c r="E178" s="41">
        <v>80.95</v>
      </c>
      <c r="F178" s="42">
        <v>110.25</v>
      </c>
      <c r="G178" s="43">
        <v>94.5</v>
      </c>
      <c r="H178" s="32">
        <f t="shared" si="33"/>
        <v>95.233333333333334</v>
      </c>
      <c r="I178" s="44">
        <v>106</v>
      </c>
      <c r="J178" s="43">
        <v>107.75</v>
      </c>
      <c r="K178" s="43">
        <v>98</v>
      </c>
      <c r="L178" s="34">
        <f t="shared" si="34"/>
        <v>103.91666666666667</v>
      </c>
      <c r="M178" s="35">
        <v>78.5</v>
      </c>
      <c r="N178" s="36">
        <v>72.5</v>
      </c>
      <c r="O178" s="37" t="s">
        <v>227</v>
      </c>
      <c r="P178" s="36">
        <v>90</v>
      </c>
      <c r="Q178" s="49">
        <v>22</v>
      </c>
      <c r="R178" s="45">
        <f t="shared" si="37"/>
        <v>84.615384615384613</v>
      </c>
      <c r="S178" s="65">
        <f t="shared" si="36"/>
        <v>84.871217948717941</v>
      </c>
      <c r="T178" s="38" t="s">
        <v>179</v>
      </c>
      <c r="U178" s="39" t="str">
        <f t="shared" si="38"/>
        <v>A</v>
      </c>
      <c r="V178" s="6" t="s">
        <v>161</v>
      </c>
      <c r="W178" s="5">
        <v>13522147</v>
      </c>
      <c r="X178" s="7" t="s">
        <v>135</v>
      </c>
      <c r="Y178" s="40">
        <v>27</v>
      </c>
      <c r="Z178" s="8"/>
      <c r="AA178" s="8"/>
    </row>
    <row r="179" spans="1:27" x14ac:dyDescent="0.25">
      <c r="A179" s="1">
        <v>28</v>
      </c>
      <c r="B179" s="5">
        <v>13522148</v>
      </c>
      <c r="C179" s="6" t="s">
        <v>162</v>
      </c>
      <c r="D179" s="7" t="s">
        <v>135</v>
      </c>
      <c r="E179" s="41">
        <v>90.5</v>
      </c>
      <c r="F179" s="42">
        <v>102.14</v>
      </c>
      <c r="G179" s="43">
        <v>100.833333</v>
      </c>
      <c r="H179" s="32">
        <f t="shared" si="33"/>
        <v>97.824444333333318</v>
      </c>
      <c r="I179" s="44">
        <v>106</v>
      </c>
      <c r="J179" s="43">
        <v>94.8125</v>
      </c>
      <c r="K179" s="43">
        <v>80.5</v>
      </c>
      <c r="L179" s="34">
        <f t="shared" si="34"/>
        <v>93.770833333333329</v>
      </c>
      <c r="M179" s="35">
        <v>67</v>
      </c>
      <c r="N179" s="36">
        <v>63</v>
      </c>
      <c r="O179" s="37" t="s">
        <v>180</v>
      </c>
      <c r="P179" s="36">
        <v>85</v>
      </c>
      <c r="Q179" s="49">
        <v>25</v>
      </c>
      <c r="R179" s="45">
        <f t="shared" si="37"/>
        <v>96.15384615384616</v>
      </c>
      <c r="S179" s="65">
        <f t="shared" si="36"/>
        <v>77.306679470512819</v>
      </c>
      <c r="T179" s="38" t="s">
        <v>181</v>
      </c>
      <c r="U179" s="39" t="str">
        <f t="shared" si="38"/>
        <v>AB</v>
      </c>
      <c r="V179" s="6" t="s">
        <v>162</v>
      </c>
      <c r="W179" s="5">
        <v>13522148</v>
      </c>
      <c r="X179" s="7" t="s">
        <v>135</v>
      </c>
      <c r="Y179" s="40">
        <v>28</v>
      </c>
      <c r="Z179" s="8"/>
      <c r="AA179" s="8"/>
    </row>
    <row r="180" spans="1:27" x14ac:dyDescent="0.25">
      <c r="A180" s="1">
        <v>29</v>
      </c>
      <c r="B180" s="5">
        <v>13522149</v>
      </c>
      <c r="C180" s="6" t="s">
        <v>163</v>
      </c>
      <c r="D180" s="7" t="s">
        <v>135</v>
      </c>
      <c r="E180" s="41">
        <v>82</v>
      </c>
      <c r="F180" s="42">
        <v>107.5</v>
      </c>
      <c r="G180" s="43">
        <v>96.133333300000004</v>
      </c>
      <c r="H180" s="32">
        <f t="shared" si="33"/>
        <v>95.211111099999997</v>
      </c>
      <c r="I180" s="44">
        <v>84</v>
      </c>
      <c r="J180" s="43">
        <v>87.25</v>
      </c>
      <c r="K180" s="43">
        <v>97.5</v>
      </c>
      <c r="L180" s="34">
        <f t="shared" si="34"/>
        <v>89.583333333333329</v>
      </c>
      <c r="M180" s="35">
        <v>63</v>
      </c>
      <c r="N180" s="46">
        <v>78</v>
      </c>
      <c r="O180" s="37" t="s">
        <v>180</v>
      </c>
      <c r="P180" s="46">
        <v>85</v>
      </c>
      <c r="Q180" s="49">
        <v>25</v>
      </c>
      <c r="R180" s="45">
        <f t="shared" si="37"/>
        <v>96.15384615384616</v>
      </c>
      <c r="S180" s="65">
        <f t="shared" si="36"/>
        <v>79.952179485512829</v>
      </c>
      <c r="T180" s="38" t="s">
        <v>182</v>
      </c>
      <c r="U180" s="39" t="str">
        <f t="shared" si="38"/>
        <v>AB</v>
      </c>
      <c r="V180" s="6" t="s">
        <v>163</v>
      </c>
      <c r="W180" s="5">
        <v>13522149</v>
      </c>
      <c r="X180" s="7" t="s">
        <v>135</v>
      </c>
      <c r="Y180" s="40">
        <v>29</v>
      </c>
      <c r="Z180" s="8"/>
      <c r="AA180" s="8"/>
    </row>
    <row r="181" spans="1:27" x14ac:dyDescent="0.25">
      <c r="A181" s="1">
        <v>30</v>
      </c>
      <c r="B181" s="5">
        <v>13522150</v>
      </c>
      <c r="C181" s="6" t="s">
        <v>164</v>
      </c>
      <c r="D181" s="7" t="s">
        <v>135</v>
      </c>
      <c r="E181" s="41">
        <v>93</v>
      </c>
      <c r="F181" s="42">
        <v>105.29</v>
      </c>
      <c r="G181" s="43">
        <v>100</v>
      </c>
      <c r="H181" s="32">
        <f t="shared" ref="H181:H212" si="39">AVERAGE(E181:G181)</f>
        <v>99.43</v>
      </c>
      <c r="I181" s="44">
        <v>107</v>
      </c>
      <c r="J181" s="43">
        <v>107</v>
      </c>
      <c r="K181" s="43">
        <v>95.5</v>
      </c>
      <c r="L181" s="34">
        <f t="shared" ref="L181:L212" si="40">AVERAGE(I181:K181)</f>
        <v>103.16666666666667</v>
      </c>
      <c r="M181" s="35">
        <v>82</v>
      </c>
      <c r="N181" s="46">
        <v>77.5</v>
      </c>
      <c r="O181" s="37" t="s">
        <v>227</v>
      </c>
      <c r="P181" s="46">
        <v>90</v>
      </c>
      <c r="Q181" s="49">
        <v>25</v>
      </c>
      <c r="R181" s="45">
        <f t="shared" si="37"/>
        <v>96.15384615384616</v>
      </c>
      <c r="S181" s="65">
        <f t="shared" ref="S181:S212" si="41">($H$16*H181)+($L$16*L181)+($M$16*M181)+($N$16*N181)+($P$16*P181)+($R$16*R181)</f>
        <v>88.13917948717949</v>
      </c>
      <c r="T181" s="38"/>
      <c r="U181" s="39" t="str">
        <f t="shared" si="38"/>
        <v>A</v>
      </c>
      <c r="V181" s="50" t="s">
        <v>164</v>
      </c>
      <c r="W181" s="5">
        <v>13522150</v>
      </c>
      <c r="X181" s="7" t="s">
        <v>135</v>
      </c>
      <c r="Y181" s="40">
        <v>30</v>
      </c>
      <c r="Z181" s="8"/>
      <c r="AA181" s="8"/>
    </row>
    <row r="182" spans="1:27" x14ac:dyDescent="0.25">
      <c r="A182" s="1">
        <v>31</v>
      </c>
      <c r="B182" s="5">
        <v>13522151</v>
      </c>
      <c r="C182" s="6" t="s">
        <v>165</v>
      </c>
      <c r="D182" s="7" t="s">
        <v>135</v>
      </c>
      <c r="E182" s="41">
        <v>94</v>
      </c>
      <c r="F182" s="42">
        <v>85.43</v>
      </c>
      <c r="G182" s="43">
        <v>92</v>
      </c>
      <c r="H182" s="32">
        <f t="shared" si="39"/>
        <v>90.476666666666674</v>
      </c>
      <c r="I182" s="44">
        <v>97</v>
      </c>
      <c r="J182" s="43">
        <v>78.5</v>
      </c>
      <c r="K182" s="43">
        <v>95.5</v>
      </c>
      <c r="L182" s="34">
        <f t="shared" si="40"/>
        <v>90.333333333333329</v>
      </c>
      <c r="M182" s="35">
        <v>83</v>
      </c>
      <c r="N182" s="46">
        <v>83</v>
      </c>
      <c r="O182" s="37" t="s">
        <v>180</v>
      </c>
      <c r="P182" s="46">
        <v>85</v>
      </c>
      <c r="Q182" s="49">
        <v>24</v>
      </c>
      <c r="R182" s="45">
        <f t="shared" si="37"/>
        <v>92.307692307692307</v>
      </c>
      <c r="S182" s="65">
        <f t="shared" si="41"/>
        <v>85.920858974358978</v>
      </c>
      <c r="T182" s="38" t="s">
        <v>179</v>
      </c>
      <c r="U182" s="39" t="str">
        <f t="shared" si="38"/>
        <v>A</v>
      </c>
      <c r="V182" s="50" t="s">
        <v>165</v>
      </c>
      <c r="W182" s="5">
        <v>13522151</v>
      </c>
      <c r="X182" s="7" t="s">
        <v>135</v>
      </c>
      <c r="Y182" s="40">
        <v>31</v>
      </c>
      <c r="Z182" s="8"/>
      <c r="AA182" s="8"/>
    </row>
    <row r="183" spans="1:27" x14ac:dyDescent="0.25">
      <c r="A183" s="1">
        <v>32</v>
      </c>
      <c r="B183" s="5">
        <v>13522152</v>
      </c>
      <c r="C183" s="6" t="s">
        <v>166</v>
      </c>
      <c r="D183" s="7" t="s">
        <v>135</v>
      </c>
      <c r="E183" s="41">
        <v>93</v>
      </c>
      <c r="F183" s="42">
        <v>85.79</v>
      </c>
      <c r="G183" s="43">
        <v>97.666666699999993</v>
      </c>
      <c r="H183" s="32">
        <f t="shared" si="39"/>
        <v>92.152222233333347</v>
      </c>
      <c r="I183" s="44">
        <v>97</v>
      </c>
      <c r="J183" s="43">
        <v>96.65</v>
      </c>
      <c r="K183" s="43">
        <v>80.5</v>
      </c>
      <c r="L183" s="34">
        <f t="shared" si="40"/>
        <v>91.383333333333326</v>
      </c>
      <c r="M183" s="35">
        <v>76</v>
      </c>
      <c r="N183" s="46">
        <v>81.5</v>
      </c>
      <c r="O183" s="37" t="s">
        <v>180</v>
      </c>
      <c r="P183" s="46">
        <v>85</v>
      </c>
      <c r="Q183" s="49">
        <v>26</v>
      </c>
      <c r="R183" s="45">
        <f t="shared" si="37"/>
        <v>100</v>
      </c>
      <c r="S183" s="65">
        <f t="shared" si="41"/>
        <v>84.337000001666667</v>
      </c>
      <c r="T183" s="38" t="s">
        <v>179</v>
      </c>
      <c r="U183" s="39" t="str">
        <f t="shared" si="38"/>
        <v>A</v>
      </c>
      <c r="V183" s="50" t="s">
        <v>166</v>
      </c>
      <c r="W183" s="5">
        <v>13522152</v>
      </c>
      <c r="X183" s="7" t="s">
        <v>135</v>
      </c>
      <c r="Y183" s="40">
        <v>32</v>
      </c>
      <c r="Z183" s="8"/>
      <c r="AA183" s="8"/>
    </row>
    <row r="184" spans="1:27" x14ac:dyDescent="0.25">
      <c r="A184" s="1">
        <v>33</v>
      </c>
      <c r="B184" s="5">
        <v>13522153</v>
      </c>
      <c r="C184" s="6" t="s">
        <v>167</v>
      </c>
      <c r="D184" s="7" t="s">
        <v>135</v>
      </c>
      <c r="E184" s="41">
        <v>27</v>
      </c>
      <c r="F184" s="42">
        <v>105.04</v>
      </c>
      <c r="G184" s="43">
        <v>101.666667</v>
      </c>
      <c r="H184" s="32">
        <f t="shared" si="39"/>
        <v>77.902222333333341</v>
      </c>
      <c r="I184" s="44">
        <v>84</v>
      </c>
      <c r="J184" s="43">
        <v>100.25</v>
      </c>
      <c r="K184" s="43">
        <v>106</v>
      </c>
      <c r="L184" s="34">
        <f t="shared" si="40"/>
        <v>96.75</v>
      </c>
      <c r="M184" s="35">
        <v>78</v>
      </c>
      <c r="N184" s="46">
        <v>79</v>
      </c>
      <c r="O184" s="37" t="s">
        <v>180</v>
      </c>
      <c r="P184" s="46">
        <v>85</v>
      </c>
      <c r="Q184" s="49">
        <v>24</v>
      </c>
      <c r="R184" s="45">
        <f t="shared" si="37"/>
        <v>92.307692307692307</v>
      </c>
      <c r="S184" s="65">
        <f t="shared" si="41"/>
        <v>82.768025657692306</v>
      </c>
      <c r="T184" s="38" t="s">
        <v>184</v>
      </c>
      <c r="U184" s="39" t="str">
        <f t="shared" si="38"/>
        <v>A</v>
      </c>
      <c r="V184" s="50" t="s">
        <v>167</v>
      </c>
      <c r="W184" s="5">
        <v>13522153</v>
      </c>
      <c r="X184" s="7" t="s">
        <v>135</v>
      </c>
      <c r="Y184" s="40">
        <v>33</v>
      </c>
      <c r="Z184" s="8"/>
      <c r="AA184" s="8"/>
    </row>
    <row r="185" spans="1:27" x14ac:dyDescent="0.25">
      <c r="A185" s="1">
        <v>34</v>
      </c>
      <c r="B185" s="5">
        <v>13522154</v>
      </c>
      <c r="C185" s="6" t="s">
        <v>168</v>
      </c>
      <c r="D185" s="7" t="s">
        <v>135</v>
      </c>
      <c r="E185" s="41">
        <v>68</v>
      </c>
      <c r="F185" s="42">
        <v>80.569999999999993</v>
      </c>
      <c r="G185" s="43">
        <v>74</v>
      </c>
      <c r="H185" s="32">
        <f t="shared" si="39"/>
        <v>74.19</v>
      </c>
      <c r="I185" s="44">
        <v>97</v>
      </c>
      <c r="J185" s="43">
        <v>80.0625</v>
      </c>
      <c r="K185" s="43">
        <v>88</v>
      </c>
      <c r="L185" s="34">
        <f t="shared" si="40"/>
        <v>88.354166666666671</v>
      </c>
      <c r="M185" s="35">
        <v>40</v>
      </c>
      <c r="N185" s="46">
        <v>49</v>
      </c>
      <c r="O185" s="37" t="s">
        <v>180</v>
      </c>
      <c r="P185" s="46">
        <v>85</v>
      </c>
      <c r="Q185" s="49">
        <v>19</v>
      </c>
      <c r="R185" s="45">
        <f t="shared" si="37"/>
        <v>73.076923076923066</v>
      </c>
      <c r="S185" s="65">
        <f t="shared" si="41"/>
        <v>60.801256410256414</v>
      </c>
      <c r="T185" s="38" t="s">
        <v>189</v>
      </c>
      <c r="U185" s="39" t="str">
        <f t="shared" si="38"/>
        <v>C</v>
      </c>
      <c r="V185" s="50" t="s">
        <v>168</v>
      </c>
      <c r="W185" s="5">
        <v>13522154</v>
      </c>
      <c r="X185" s="7" t="s">
        <v>135</v>
      </c>
      <c r="Y185" s="40">
        <v>34</v>
      </c>
      <c r="Z185" s="8"/>
      <c r="AA185" s="8"/>
    </row>
    <row r="186" spans="1:27" x14ac:dyDescent="0.25">
      <c r="A186" s="1">
        <v>35</v>
      </c>
      <c r="B186" s="5">
        <v>13522155</v>
      </c>
      <c r="C186" s="6" t="s">
        <v>169</v>
      </c>
      <c r="D186" s="7" t="s">
        <v>135</v>
      </c>
      <c r="E186" s="41">
        <v>82</v>
      </c>
      <c r="F186" s="42">
        <v>100.29</v>
      </c>
      <c r="G186" s="43">
        <v>91.5</v>
      </c>
      <c r="H186" s="32">
        <f t="shared" si="39"/>
        <v>91.263333333333335</v>
      </c>
      <c r="I186" s="44">
        <v>101</v>
      </c>
      <c r="J186" s="43">
        <v>91</v>
      </c>
      <c r="K186" s="43">
        <v>98.5</v>
      </c>
      <c r="L186" s="34">
        <f t="shared" si="40"/>
        <v>96.833333333333329</v>
      </c>
      <c r="M186" s="35">
        <v>63</v>
      </c>
      <c r="N186" s="46">
        <v>81</v>
      </c>
      <c r="O186" s="37" t="s">
        <v>180</v>
      </c>
      <c r="P186" s="46">
        <v>85</v>
      </c>
      <c r="Q186" s="49">
        <v>23</v>
      </c>
      <c r="R186" s="45">
        <f t="shared" si="37"/>
        <v>88.461538461538453</v>
      </c>
      <c r="S186" s="65">
        <f t="shared" si="41"/>
        <v>81.592705128205139</v>
      </c>
      <c r="T186" s="38" t="s">
        <v>181</v>
      </c>
      <c r="U186" s="39" t="str">
        <f t="shared" si="38"/>
        <v>A</v>
      </c>
      <c r="V186" s="50" t="s">
        <v>169</v>
      </c>
      <c r="W186" s="5">
        <v>13522155</v>
      </c>
      <c r="X186" s="7" t="s">
        <v>135</v>
      </c>
      <c r="Y186" s="40">
        <v>35</v>
      </c>
      <c r="Z186" s="8"/>
      <c r="AA186" s="8"/>
    </row>
    <row r="187" spans="1:27" x14ac:dyDescent="0.25">
      <c r="A187" s="1">
        <v>36</v>
      </c>
      <c r="B187" s="5">
        <v>13522156</v>
      </c>
      <c r="C187" s="6" t="s">
        <v>170</v>
      </c>
      <c r="D187" s="7" t="s">
        <v>135</v>
      </c>
      <c r="E187" s="41">
        <v>57.5</v>
      </c>
      <c r="F187" s="42">
        <v>67.290000000000006</v>
      </c>
      <c r="G187" s="43">
        <v>100.666667</v>
      </c>
      <c r="H187" s="32">
        <f t="shared" si="39"/>
        <v>75.152222333333341</v>
      </c>
      <c r="I187" s="44">
        <v>100.5</v>
      </c>
      <c r="J187" s="43">
        <v>93.45</v>
      </c>
      <c r="K187" s="43">
        <v>93.5</v>
      </c>
      <c r="L187" s="34">
        <f t="shared" si="40"/>
        <v>95.816666666666663</v>
      </c>
      <c r="M187" s="35">
        <v>62</v>
      </c>
      <c r="N187" s="46">
        <v>60</v>
      </c>
      <c r="O187" s="37" t="s">
        <v>180</v>
      </c>
      <c r="P187" s="46">
        <v>85</v>
      </c>
      <c r="Q187" s="49">
        <v>25</v>
      </c>
      <c r="R187" s="45">
        <f t="shared" si="37"/>
        <v>96.15384615384616</v>
      </c>
      <c r="S187" s="65">
        <f t="shared" si="41"/>
        <v>72.090012837179501</v>
      </c>
      <c r="T187" s="38" t="s">
        <v>181</v>
      </c>
      <c r="U187" s="39" t="str">
        <f t="shared" si="38"/>
        <v>B</v>
      </c>
      <c r="V187" s="50" t="s">
        <v>170</v>
      </c>
      <c r="W187" s="5">
        <v>13522156</v>
      </c>
      <c r="X187" s="7" t="s">
        <v>135</v>
      </c>
      <c r="Y187" s="40">
        <v>36</v>
      </c>
      <c r="Z187" s="8"/>
      <c r="AA187" s="8"/>
    </row>
    <row r="188" spans="1:27" x14ac:dyDescent="0.25">
      <c r="A188" s="1">
        <v>37</v>
      </c>
      <c r="B188" s="5">
        <v>13522157</v>
      </c>
      <c r="C188" s="6" t="s">
        <v>171</v>
      </c>
      <c r="D188" s="7" t="s">
        <v>135</v>
      </c>
      <c r="E188" s="41">
        <v>98.5</v>
      </c>
      <c r="F188" s="42">
        <v>104.21</v>
      </c>
      <c r="G188" s="43">
        <v>102.333333</v>
      </c>
      <c r="H188" s="32">
        <f t="shared" si="39"/>
        <v>101.68111099999999</v>
      </c>
      <c r="I188" s="44">
        <v>100</v>
      </c>
      <c r="J188" s="43">
        <v>94.8125</v>
      </c>
      <c r="K188" s="43">
        <v>106</v>
      </c>
      <c r="L188" s="34">
        <f t="shared" si="40"/>
        <v>100.27083333333333</v>
      </c>
      <c r="M188" s="35">
        <v>57</v>
      </c>
      <c r="N188" s="46">
        <v>78.5</v>
      </c>
      <c r="O188" s="37" t="s">
        <v>180</v>
      </c>
      <c r="P188" s="46">
        <v>85</v>
      </c>
      <c r="Q188" s="49">
        <v>24</v>
      </c>
      <c r="R188" s="45">
        <f t="shared" si="37"/>
        <v>92.307692307692307</v>
      </c>
      <c r="S188" s="65">
        <f t="shared" si="41"/>
        <v>81.626525624358976</v>
      </c>
      <c r="T188" s="38" t="s">
        <v>181</v>
      </c>
      <c r="U188" s="39" t="str">
        <f t="shared" si="38"/>
        <v>A</v>
      </c>
      <c r="V188" s="50" t="s">
        <v>171</v>
      </c>
      <c r="W188" s="5">
        <v>13522157</v>
      </c>
      <c r="X188" s="7" t="s">
        <v>135</v>
      </c>
      <c r="Y188" s="40">
        <v>37</v>
      </c>
      <c r="Z188" s="8"/>
      <c r="AA188" s="8"/>
    </row>
    <row r="189" spans="1:27" x14ac:dyDescent="0.25">
      <c r="A189" s="1">
        <v>38</v>
      </c>
      <c r="B189" s="5">
        <v>13522158</v>
      </c>
      <c r="C189" s="6" t="s">
        <v>172</v>
      </c>
      <c r="D189" s="7" t="s">
        <v>135</v>
      </c>
      <c r="E189" s="41">
        <v>92.5</v>
      </c>
      <c r="F189" s="42">
        <v>105</v>
      </c>
      <c r="G189" s="43">
        <v>97</v>
      </c>
      <c r="H189" s="32">
        <f t="shared" si="39"/>
        <v>98.166666666666671</v>
      </c>
      <c r="I189" s="44">
        <v>100</v>
      </c>
      <c r="J189" s="43">
        <v>100.75</v>
      </c>
      <c r="K189" s="43">
        <v>96.7</v>
      </c>
      <c r="L189" s="34">
        <f t="shared" si="40"/>
        <v>99.149999999999991</v>
      </c>
      <c r="M189" s="35">
        <v>81</v>
      </c>
      <c r="N189" s="46">
        <v>83</v>
      </c>
      <c r="O189" s="37" t="s">
        <v>180</v>
      </c>
      <c r="P189" s="46">
        <v>85</v>
      </c>
      <c r="Q189" s="49">
        <v>26</v>
      </c>
      <c r="R189" s="45">
        <f t="shared" si="37"/>
        <v>100</v>
      </c>
      <c r="S189" s="65">
        <f t="shared" si="41"/>
        <v>88.53</v>
      </c>
      <c r="T189" s="38" t="s">
        <v>181</v>
      </c>
      <c r="U189" s="39" t="str">
        <f t="shared" si="38"/>
        <v>A</v>
      </c>
      <c r="V189" s="50" t="s">
        <v>172</v>
      </c>
      <c r="W189" s="5">
        <v>13522158</v>
      </c>
      <c r="X189" s="7" t="s">
        <v>135</v>
      </c>
      <c r="Y189" s="40">
        <v>38</v>
      </c>
      <c r="Z189" s="8"/>
      <c r="AA189" s="8"/>
    </row>
    <row r="190" spans="1:27" x14ac:dyDescent="0.25">
      <c r="A190" s="1">
        <v>39</v>
      </c>
      <c r="B190" s="5">
        <v>13522159</v>
      </c>
      <c r="C190" s="6" t="s">
        <v>173</v>
      </c>
      <c r="D190" s="7" t="s">
        <v>135</v>
      </c>
      <c r="E190" s="41">
        <v>0</v>
      </c>
      <c r="F190" s="42">
        <v>107</v>
      </c>
      <c r="G190" s="43">
        <v>92.333333300000007</v>
      </c>
      <c r="H190" s="32">
        <f t="shared" si="39"/>
        <v>66.444444433333331</v>
      </c>
      <c r="I190" s="44">
        <v>97.7</v>
      </c>
      <c r="J190" s="43">
        <v>96.65</v>
      </c>
      <c r="K190" s="43">
        <v>98.5</v>
      </c>
      <c r="L190" s="34">
        <f t="shared" si="40"/>
        <v>97.616666666666674</v>
      </c>
      <c r="M190" s="35">
        <v>62</v>
      </c>
      <c r="N190" s="46">
        <v>69.5</v>
      </c>
      <c r="O190" s="37" t="s">
        <v>180</v>
      </c>
      <c r="P190" s="46">
        <v>85</v>
      </c>
      <c r="Q190" s="49">
        <v>24</v>
      </c>
      <c r="R190" s="45">
        <f t="shared" si="37"/>
        <v>92.307692307692307</v>
      </c>
      <c r="S190" s="65">
        <f t="shared" si="41"/>
        <v>74.135192306025644</v>
      </c>
      <c r="T190" s="38" t="s">
        <v>181</v>
      </c>
      <c r="U190" s="39" t="str">
        <f t="shared" si="38"/>
        <v>B</v>
      </c>
      <c r="V190" s="50" t="s">
        <v>173</v>
      </c>
      <c r="W190" s="5">
        <v>13522159</v>
      </c>
      <c r="X190" s="7" t="s">
        <v>135</v>
      </c>
      <c r="Y190" s="40">
        <v>39</v>
      </c>
      <c r="Z190" s="8"/>
      <c r="AA190" s="8"/>
    </row>
    <row r="191" spans="1:27" x14ac:dyDescent="0.25">
      <c r="A191" s="1">
        <v>40</v>
      </c>
      <c r="B191" s="5">
        <v>13522160</v>
      </c>
      <c r="C191" s="6" t="s">
        <v>174</v>
      </c>
      <c r="D191" s="7" t="s">
        <v>135</v>
      </c>
      <c r="E191" s="41">
        <v>100.1</v>
      </c>
      <c r="F191" s="42">
        <v>111</v>
      </c>
      <c r="G191" s="43">
        <v>96.666666699999993</v>
      </c>
      <c r="H191" s="32">
        <f t="shared" si="39"/>
        <v>102.58888889999999</v>
      </c>
      <c r="I191" s="44">
        <v>97</v>
      </c>
      <c r="J191" s="43">
        <v>104.5</v>
      </c>
      <c r="K191" s="43">
        <v>88</v>
      </c>
      <c r="L191" s="34">
        <f t="shared" si="40"/>
        <v>96.5</v>
      </c>
      <c r="M191" s="35">
        <v>83.5</v>
      </c>
      <c r="N191" s="46">
        <v>81.5</v>
      </c>
      <c r="O191" s="37" t="s">
        <v>180</v>
      </c>
      <c r="P191" s="46">
        <v>85</v>
      </c>
      <c r="Q191" s="49">
        <v>24</v>
      </c>
      <c r="R191" s="45">
        <f t="shared" si="37"/>
        <v>92.307692307692307</v>
      </c>
      <c r="S191" s="65">
        <f t="shared" si="41"/>
        <v>88.6085256426923</v>
      </c>
      <c r="T191" s="38" t="s">
        <v>179</v>
      </c>
      <c r="U191" s="39" t="str">
        <f t="shared" si="38"/>
        <v>A</v>
      </c>
      <c r="V191" s="50" t="s">
        <v>174</v>
      </c>
      <c r="W191" s="5">
        <v>13522160</v>
      </c>
      <c r="X191" s="7" t="s">
        <v>135</v>
      </c>
      <c r="Y191" s="40">
        <v>40</v>
      </c>
      <c r="Z191" s="8"/>
      <c r="AA191" s="8"/>
    </row>
    <row r="192" spans="1:27" x14ac:dyDescent="0.25">
      <c r="A192" s="1">
        <v>41</v>
      </c>
      <c r="B192" s="5">
        <v>13522161</v>
      </c>
      <c r="C192" s="6" t="s">
        <v>175</v>
      </c>
      <c r="D192" s="7" t="s">
        <v>135</v>
      </c>
      <c r="E192" s="41">
        <v>97.3</v>
      </c>
      <c r="F192" s="42">
        <v>104.5</v>
      </c>
      <c r="G192" s="43">
        <v>98</v>
      </c>
      <c r="H192" s="32">
        <f t="shared" si="39"/>
        <v>99.933333333333337</v>
      </c>
      <c r="I192" s="44">
        <v>104</v>
      </c>
      <c r="J192" s="43">
        <v>100.25</v>
      </c>
      <c r="K192" s="43">
        <v>92.5</v>
      </c>
      <c r="L192" s="34">
        <f t="shared" si="40"/>
        <v>98.916666666666671</v>
      </c>
      <c r="M192" s="35">
        <v>82</v>
      </c>
      <c r="N192" s="46">
        <v>71.5</v>
      </c>
      <c r="O192" s="37" t="s">
        <v>180</v>
      </c>
      <c r="P192" s="46">
        <v>85</v>
      </c>
      <c r="Q192" s="49">
        <v>24</v>
      </c>
      <c r="R192" s="45">
        <f t="shared" si="37"/>
        <v>92.307692307692307</v>
      </c>
      <c r="S192" s="65">
        <f t="shared" si="41"/>
        <v>85.068525641025644</v>
      </c>
      <c r="T192" s="38" t="s">
        <v>184</v>
      </c>
      <c r="U192" s="39" t="str">
        <f t="shared" si="38"/>
        <v>A</v>
      </c>
      <c r="V192" s="50" t="s">
        <v>175</v>
      </c>
      <c r="W192" s="5">
        <v>13522161</v>
      </c>
      <c r="X192" s="7" t="s">
        <v>135</v>
      </c>
      <c r="Y192" s="40">
        <v>41</v>
      </c>
      <c r="Z192" s="8"/>
      <c r="AA192" s="8"/>
    </row>
    <row r="193" spans="1:27" x14ac:dyDescent="0.25">
      <c r="A193" s="1">
        <v>42</v>
      </c>
      <c r="B193" s="5">
        <v>13522162</v>
      </c>
      <c r="C193" s="6" t="s">
        <v>176</v>
      </c>
      <c r="D193" s="7" t="s">
        <v>135</v>
      </c>
      <c r="E193" s="41">
        <v>78.5</v>
      </c>
      <c r="F193" s="42">
        <v>90.29</v>
      </c>
      <c r="G193" s="43">
        <v>80.666666699999993</v>
      </c>
      <c r="H193" s="32">
        <f t="shared" si="39"/>
        <v>83.152222233333347</v>
      </c>
      <c r="I193" s="44">
        <v>84</v>
      </c>
      <c r="J193" s="43">
        <v>94.8125</v>
      </c>
      <c r="K193" s="43">
        <v>85.5</v>
      </c>
      <c r="L193" s="34">
        <f t="shared" si="40"/>
        <v>88.104166666666671</v>
      </c>
      <c r="M193" s="35">
        <v>71</v>
      </c>
      <c r="N193" s="46">
        <v>90.5</v>
      </c>
      <c r="O193" s="37" t="s">
        <v>180</v>
      </c>
      <c r="P193" s="46">
        <v>85</v>
      </c>
      <c r="Q193" s="49">
        <v>24</v>
      </c>
      <c r="R193" s="45">
        <f t="shared" si="37"/>
        <v>92.307692307692307</v>
      </c>
      <c r="S193" s="65">
        <f t="shared" si="41"/>
        <v>83.813858976025642</v>
      </c>
      <c r="T193" s="38" t="s">
        <v>181</v>
      </c>
      <c r="U193" s="39" t="str">
        <f t="shared" si="38"/>
        <v>A</v>
      </c>
      <c r="V193" s="50" t="s">
        <v>176</v>
      </c>
      <c r="W193" s="5">
        <v>13522162</v>
      </c>
      <c r="X193" s="7" t="s">
        <v>135</v>
      </c>
      <c r="Y193" s="40">
        <v>42</v>
      </c>
      <c r="Z193" s="8"/>
      <c r="AA193" s="8"/>
    </row>
    <row r="194" spans="1:27" x14ac:dyDescent="0.25">
      <c r="A194" s="1">
        <v>43</v>
      </c>
      <c r="B194" s="5">
        <v>13522163</v>
      </c>
      <c r="C194" s="6" t="s">
        <v>177</v>
      </c>
      <c r="D194" s="7" t="s">
        <v>135</v>
      </c>
      <c r="E194" s="41">
        <v>60</v>
      </c>
      <c r="F194" s="42">
        <v>103</v>
      </c>
      <c r="G194" s="43">
        <v>100</v>
      </c>
      <c r="H194" s="32">
        <f t="shared" si="39"/>
        <v>87.666666666666671</v>
      </c>
      <c r="I194" s="44">
        <v>104</v>
      </c>
      <c r="J194" s="43">
        <v>94.125</v>
      </c>
      <c r="K194" s="43">
        <v>85.5</v>
      </c>
      <c r="L194" s="34">
        <f t="shared" si="40"/>
        <v>94.541666666666671</v>
      </c>
      <c r="M194" s="35">
        <v>49.5</v>
      </c>
      <c r="N194" s="46">
        <v>87.5</v>
      </c>
      <c r="O194" s="37" t="s">
        <v>180</v>
      </c>
      <c r="P194" s="46">
        <v>85</v>
      </c>
      <c r="Q194" s="49">
        <v>26</v>
      </c>
      <c r="R194" s="45">
        <f t="shared" si="37"/>
        <v>100</v>
      </c>
      <c r="S194" s="65">
        <f t="shared" si="41"/>
        <v>79.620833333333337</v>
      </c>
      <c r="T194" s="38" t="s">
        <v>181</v>
      </c>
      <c r="U194" s="39" t="str">
        <f t="shared" si="38"/>
        <v>AB</v>
      </c>
      <c r="V194" s="50" t="s">
        <v>177</v>
      </c>
      <c r="W194" s="5">
        <v>13522163</v>
      </c>
      <c r="X194" s="7" t="s">
        <v>135</v>
      </c>
      <c r="Y194" s="40">
        <v>43</v>
      </c>
      <c r="Z194" s="8"/>
      <c r="AA194" s="8"/>
    </row>
    <row r="195" spans="1:27" x14ac:dyDescent="0.25">
      <c r="A195" s="1">
        <v>44</v>
      </c>
      <c r="B195" s="5">
        <v>13522164</v>
      </c>
      <c r="C195" s="6" t="s">
        <v>178</v>
      </c>
      <c r="D195" s="7" t="s">
        <v>135</v>
      </c>
      <c r="E195" s="41">
        <v>87.8</v>
      </c>
      <c r="F195" s="42">
        <v>104.5</v>
      </c>
      <c r="G195" s="43">
        <v>102</v>
      </c>
      <c r="H195" s="32">
        <f t="shared" si="39"/>
        <v>98.100000000000009</v>
      </c>
      <c r="I195" s="44">
        <v>110</v>
      </c>
      <c r="J195" s="43">
        <v>104.5</v>
      </c>
      <c r="K195" s="43">
        <v>106</v>
      </c>
      <c r="L195" s="34">
        <f t="shared" si="40"/>
        <v>106.83333333333333</v>
      </c>
      <c r="M195" s="35">
        <v>86.5</v>
      </c>
      <c r="N195" s="46">
        <v>97</v>
      </c>
      <c r="O195" s="37" t="s">
        <v>227</v>
      </c>
      <c r="P195" s="46">
        <v>90</v>
      </c>
      <c r="Q195" s="49">
        <v>26</v>
      </c>
      <c r="R195" s="45">
        <f t="shared" si="37"/>
        <v>100</v>
      </c>
      <c r="S195" s="65">
        <f t="shared" si="41"/>
        <v>96.231666666666669</v>
      </c>
      <c r="T195" s="38" t="s">
        <v>180</v>
      </c>
      <c r="U195" s="39" t="str">
        <f t="shared" si="38"/>
        <v>A</v>
      </c>
      <c r="V195" s="50" t="s">
        <v>178</v>
      </c>
      <c r="W195" s="5">
        <v>13522164</v>
      </c>
      <c r="X195" s="7" t="s">
        <v>135</v>
      </c>
      <c r="Y195" s="40">
        <v>44</v>
      </c>
      <c r="Z195" s="8"/>
      <c r="AA195" s="8"/>
    </row>
    <row r="196" spans="1:27" ht="15" x14ac:dyDescent="0.25">
      <c r="A196" s="56"/>
      <c r="B196" s="54"/>
      <c r="C196" s="55"/>
      <c r="D196" s="55"/>
      <c r="E196" s="58"/>
      <c r="F196" s="28"/>
      <c r="G196" s="28"/>
      <c r="H196" s="28"/>
      <c r="I196" s="58"/>
      <c r="J196" s="28"/>
      <c r="K196" s="28"/>
      <c r="L196" s="27"/>
      <c r="M196" s="61"/>
      <c r="N196" s="61"/>
      <c r="O196" s="63"/>
      <c r="P196" s="63"/>
      <c r="Q196" s="1"/>
      <c r="R196" s="63"/>
      <c r="S196" s="55"/>
      <c r="T196" s="61"/>
      <c r="U196" s="55"/>
      <c r="V196" s="61"/>
      <c r="W196" s="54"/>
      <c r="X196" s="55"/>
      <c r="Y196" s="55"/>
      <c r="Z196" s="8"/>
      <c r="AA196" s="8"/>
    </row>
    <row r="197" spans="1:27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51"/>
      <c r="K197" s="51"/>
      <c r="L197" s="51"/>
      <c r="M197" s="8"/>
      <c r="N197" s="8"/>
      <c r="O197" s="8"/>
      <c r="P197" s="8"/>
      <c r="Q197" s="49"/>
      <c r="R197" s="8"/>
      <c r="S197" s="9"/>
      <c r="T197" s="8"/>
      <c r="U197" s="8"/>
      <c r="V197" s="8"/>
      <c r="W197" s="8"/>
      <c r="X197" s="8"/>
      <c r="Y197" s="8"/>
      <c r="Z197" s="8"/>
      <c r="AA197" s="8"/>
    </row>
    <row r="198" spans="1:27" ht="12.7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51"/>
      <c r="K198" s="51"/>
      <c r="L198" s="51"/>
      <c r="M198" s="8"/>
      <c r="N198" s="8"/>
      <c r="O198" s="8"/>
      <c r="P198" s="8"/>
      <c r="Q198" s="8"/>
      <c r="R198" s="8"/>
      <c r="S198" s="9"/>
      <c r="T198" s="8"/>
      <c r="U198" s="8"/>
      <c r="V198" s="8"/>
      <c r="W198" s="8"/>
      <c r="X198" s="8"/>
      <c r="Y198" s="8"/>
      <c r="Z198" s="8"/>
      <c r="AA198" s="8"/>
    </row>
    <row r="199" spans="1:27" ht="12.7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51"/>
      <c r="K199" s="51"/>
      <c r="L199" s="51"/>
      <c r="M199" s="8"/>
      <c r="N199" s="8"/>
      <c r="O199" s="8"/>
      <c r="P199" s="8"/>
      <c r="Q199" s="8"/>
      <c r="R199" s="8"/>
      <c r="S199" s="9"/>
      <c r="T199" s="8"/>
      <c r="U199" s="8"/>
      <c r="V199" s="8"/>
      <c r="W199" s="8"/>
      <c r="X199" s="8"/>
      <c r="Y199" s="8"/>
      <c r="Z199" s="8"/>
      <c r="AA199" s="8"/>
    </row>
    <row r="200" spans="1:27" ht="12.7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51"/>
      <c r="K200" s="51"/>
      <c r="L200" s="51"/>
      <c r="M200" s="8"/>
      <c r="N200" s="8"/>
      <c r="O200" s="8"/>
      <c r="P200" s="8"/>
      <c r="Q200" s="8"/>
      <c r="R200" s="8"/>
      <c r="S200" s="9"/>
      <c r="T200" s="8"/>
      <c r="U200" s="8"/>
      <c r="V200" s="8"/>
      <c r="W200" s="8"/>
      <c r="X200" s="8"/>
      <c r="Y200" s="8"/>
      <c r="Z200" s="8"/>
      <c r="AA200" s="8"/>
    </row>
    <row r="201" spans="1:27" ht="12.7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51"/>
      <c r="K201" s="51"/>
      <c r="L201" s="51"/>
      <c r="M201" s="8"/>
      <c r="N201" s="8"/>
      <c r="O201" s="8"/>
      <c r="P201" s="8"/>
      <c r="Q201" s="8"/>
      <c r="R201" s="8"/>
      <c r="S201" s="9"/>
      <c r="T201" s="8"/>
      <c r="U201" s="8"/>
      <c r="V201" s="8"/>
      <c r="W201" s="8"/>
      <c r="X201" s="8"/>
      <c r="Y201" s="8"/>
      <c r="Z201" s="8"/>
      <c r="AA201" s="8"/>
    </row>
    <row r="202" spans="1:27" ht="12.7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51"/>
      <c r="K202" s="51"/>
      <c r="L202" s="51"/>
      <c r="M202" s="8"/>
      <c r="N202" s="8"/>
      <c r="O202" s="8"/>
      <c r="P202" s="8"/>
      <c r="Q202" s="8"/>
      <c r="R202" s="8"/>
      <c r="S202" s="9"/>
      <c r="T202" s="8"/>
      <c r="U202" s="8"/>
      <c r="V202" s="8"/>
      <c r="W202" s="8"/>
      <c r="X202" s="8"/>
      <c r="Y202" s="8"/>
      <c r="Z202" s="8"/>
      <c r="AA202" s="8"/>
    </row>
    <row r="203" spans="1:27" ht="12.75" x14ac:dyDescent="0.2">
      <c r="J203" s="52"/>
      <c r="K203" s="52"/>
      <c r="L203" s="52"/>
      <c r="S203" s="53"/>
    </row>
    <row r="204" spans="1:27" ht="12.75" x14ac:dyDescent="0.2">
      <c r="J204" s="52"/>
      <c r="K204" s="52"/>
      <c r="L204" s="52"/>
      <c r="S204" s="53"/>
    </row>
    <row r="205" spans="1:27" ht="12.75" x14ac:dyDescent="0.2">
      <c r="J205" s="52"/>
      <c r="K205" s="52"/>
      <c r="L205" s="52"/>
      <c r="S205" s="53"/>
    </row>
    <row r="206" spans="1:27" ht="12.75" x14ac:dyDescent="0.2">
      <c r="J206" s="52"/>
      <c r="K206" s="52"/>
      <c r="L206" s="52"/>
      <c r="S206" s="53"/>
    </row>
    <row r="207" spans="1:27" ht="12.75" x14ac:dyDescent="0.2">
      <c r="J207" s="52"/>
      <c r="S207" s="53"/>
    </row>
    <row r="208" spans="1:27" ht="12.75" x14ac:dyDescent="0.2">
      <c r="J208" s="52"/>
      <c r="S208" s="53"/>
    </row>
    <row r="209" spans="10:19" ht="12.75" x14ac:dyDescent="0.2">
      <c r="J209" s="52"/>
      <c r="S209" s="53"/>
    </row>
    <row r="210" spans="10:19" ht="12.75" x14ac:dyDescent="0.2">
      <c r="S210" s="53"/>
    </row>
    <row r="211" spans="10:19" ht="12.75" x14ac:dyDescent="0.2">
      <c r="S211" s="53"/>
    </row>
    <row r="212" spans="10:19" ht="12.75" x14ac:dyDescent="0.2">
      <c r="S212" s="53"/>
    </row>
    <row r="213" spans="10:19" ht="12.75" x14ac:dyDescent="0.2">
      <c r="S213" s="53"/>
    </row>
    <row r="214" spans="10:19" ht="12.75" x14ac:dyDescent="0.2">
      <c r="S214" s="53"/>
    </row>
    <row r="215" spans="10:19" ht="12.75" x14ac:dyDescent="0.2">
      <c r="S215" s="53"/>
    </row>
    <row r="216" spans="10:19" ht="12.75" x14ac:dyDescent="0.2">
      <c r="S216" s="53"/>
    </row>
    <row r="217" spans="10:19" ht="12.75" x14ac:dyDescent="0.2">
      <c r="S217" s="53"/>
    </row>
    <row r="218" spans="10:19" ht="12.75" x14ac:dyDescent="0.2">
      <c r="S218" s="53"/>
    </row>
    <row r="219" spans="10:19" ht="12.75" x14ac:dyDescent="0.2">
      <c r="S219" s="53"/>
    </row>
    <row r="220" spans="10:19" ht="12.75" x14ac:dyDescent="0.2">
      <c r="S220" s="53"/>
    </row>
    <row r="221" spans="10:19" ht="12.75" x14ac:dyDescent="0.2">
      <c r="S221" s="53"/>
    </row>
    <row r="222" spans="10:19" ht="12.75" x14ac:dyDescent="0.2">
      <c r="S222" s="53"/>
    </row>
    <row r="223" spans="10:19" ht="12.75" x14ac:dyDescent="0.2">
      <c r="S223" s="53"/>
    </row>
    <row r="224" spans="10:19" ht="12.75" x14ac:dyDescent="0.2">
      <c r="S224" s="53"/>
    </row>
    <row r="225" spans="19:19" ht="12.75" x14ac:dyDescent="0.2">
      <c r="S225" s="53"/>
    </row>
    <row r="226" spans="19:19" ht="12.75" x14ac:dyDescent="0.2">
      <c r="S226" s="53"/>
    </row>
    <row r="227" spans="19:19" ht="12.75" x14ac:dyDescent="0.2">
      <c r="S227" s="53"/>
    </row>
    <row r="228" spans="19:19" ht="12.75" x14ac:dyDescent="0.2">
      <c r="S228" s="53"/>
    </row>
    <row r="229" spans="19:19" ht="12.75" x14ac:dyDescent="0.2">
      <c r="S229" s="53"/>
    </row>
    <row r="230" spans="19:19" ht="12.75" x14ac:dyDescent="0.2">
      <c r="S230" s="53"/>
    </row>
    <row r="231" spans="19:19" ht="12.75" x14ac:dyDescent="0.2">
      <c r="S231" s="53"/>
    </row>
    <row r="232" spans="19:19" ht="12.75" x14ac:dyDescent="0.2">
      <c r="S232" s="53"/>
    </row>
    <row r="233" spans="19:19" ht="12.75" x14ac:dyDescent="0.2">
      <c r="S233" s="53"/>
    </row>
    <row r="234" spans="19:19" ht="12.75" x14ac:dyDescent="0.2">
      <c r="S234" s="53"/>
    </row>
    <row r="235" spans="19:19" ht="12.75" x14ac:dyDescent="0.2">
      <c r="S235" s="53"/>
    </row>
    <row r="236" spans="19:19" ht="12.75" x14ac:dyDescent="0.2">
      <c r="S236" s="53"/>
    </row>
    <row r="237" spans="19:19" ht="12.75" x14ac:dyDescent="0.2">
      <c r="S237" s="53"/>
    </row>
    <row r="238" spans="19:19" ht="12.75" x14ac:dyDescent="0.2">
      <c r="S238" s="53"/>
    </row>
    <row r="239" spans="19:19" ht="12.75" x14ac:dyDescent="0.2">
      <c r="S239" s="53"/>
    </row>
    <row r="240" spans="19:19" ht="12.75" x14ac:dyDescent="0.2">
      <c r="S240" s="53"/>
    </row>
    <row r="241" spans="19:19" ht="12.75" x14ac:dyDescent="0.2">
      <c r="S241" s="53"/>
    </row>
    <row r="242" spans="19:19" ht="12.75" x14ac:dyDescent="0.2">
      <c r="S242" s="53"/>
    </row>
    <row r="243" spans="19:19" ht="12.75" x14ac:dyDescent="0.2">
      <c r="S243" s="53"/>
    </row>
    <row r="244" spans="19:19" ht="12.75" x14ac:dyDescent="0.2">
      <c r="S244" s="53"/>
    </row>
    <row r="245" spans="19:19" ht="12.75" x14ac:dyDescent="0.2">
      <c r="S245" s="53"/>
    </row>
    <row r="246" spans="19:19" ht="12.75" x14ac:dyDescent="0.2">
      <c r="S246" s="53"/>
    </row>
    <row r="247" spans="19:19" ht="12.75" x14ac:dyDescent="0.2">
      <c r="S247" s="53"/>
    </row>
    <row r="248" spans="19:19" ht="12.75" x14ac:dyDescent="0.2">
      <c r="S248" s="53"/>
    </row>
    <row r="249" spans="19:19" ht="12.75" x14ac:dyDescent="0.2">
      <c r="S249" s="53"/>
    </row>
    <row r="250" spans="19:19" ht="12.75" x14ac:dyDescent="0.2">
      <c r="S250" s="53"/>
    </row>
    <row r="251" spans="19:19" ht="12.75" x14ac:dyDescent="0.2">
      <c r="S251" s="53"/>
    </row>
    <row r="252" spans="19:19" ht="12.75" x14ac:dyDescent="0.2">
      <c r="S252" s="53"/>
    </row>
    <row r="253" spans="19:19" ht="12.75" x14ac:dyDescent="0.2">
      <c r="S253" s="53"/>
    </row>
    <row r="254" spans="19:19" ht="12.75" x14ac:dyDescent="0.2">
      <c r="S254" s="53"/>
    </row>
    <row r="255" spans="19:19" ht="12.75" x14ac:dyDescent="0.2">
      <c r="S255" s="53"/>
    </row>
    <row r="256" spans="19:19" ht="12.75" x14ac:dyDescent="0.2">
      <c r="S256" s="53"/>
    </row>
    <row r="257" spans="19:19" ht="12.75" x14ac:dyDescent="0.2">
      <c r="S257" s="53"/>
    </row>
    <row r="258" spans="19:19" ht="12.75" x14ac:dyDescent="0.2">
      <c r="S258" s="53"/>
    </row>
    <row r="259" spans="19:19" ht="12.75" x14ac:dyDescent="0.2">
      <c r="S259" s="53"/>
    </row>
    <row r="260" spans="19:19" ht="12.75" x14ac:dyDescent="0.2">
      <c r="S260" s="53"/>
    </row>
    <row r="261" spans="19:19" ht="12.75" x14ac:dyDescent="0.2">
      <c r="S261" s="53"/>
    </row>
    <row r="262" spans="19:19" ht="12.75" x14ac:dyDescent="0.2">
      <c r="S262" s="53"/>
    </row>
    <row r="263" spans="19:19" ht="12.75" x14ac:dyDescent="0.2">
      <c r="S263" s="53"/>
    </row>
    <row r="264" spans="19:19" ht="12.75" x14ac:dyDescent="0.2">
      <c r="S264" s="53"/>
    </row>
    <row r="265" spans="19:19" ht="12.75" x14ac:dyDescent="0.2">
      <c r="S265" s="53"/>
    </row>
    <row r="266" spans="19:19" ht="12.75" x14ac:dyDescent="0.2">
      <c r="S266" s="53"/>
    </row>
    <row r="267" spans="19:19" ht="12.75" x14ac:dyDescent="0.2">
      <c r="S267" s="53"/>
    </row>
    <row r="268" spans="19:19" ht="12.75" x14ac:dyDescent="0.2">
      <c r="S268" s="53"/>
    </row>
    <row r="269" spans="19:19" ht="12.75" x14ac:dyDescent="0.2">
      <c r="S269" s="53"/>
    </row>
    <row r="270" spans="19:19" ht="12.75" x14ac:dyDescent="0.2">
      <c r="S270" s="53"/>
    </row>
    <row r="271" spans="19:19" ht="12.75" x14ac:dyDescent="0.2">
      <c r="S271" s="53"/>
    </row>
    <row r="272" spans="19:19" ht="12.75" x14ac:dyDescent="0.2">
      <c r="S272" s="53"/>
    </row>
    <row r="273" spans="19:19" ht="12.75" x14ac:dyDescent="0.2">
      <c r="S273" s="53"/>
    </row>
    <row r="274" spans="19:19" ht="12.75" x14ac:dyDescent="0.2">
      <c r="S274" s="53"/>
    </row>
    <row r="275" spans="19:19" ht="12.75" x14ac:dyDescent="0.2">
      <c r="S275" s="53"/>
    </row>
    <row r="276" spans="19:19" ht="12.75" x14ac:dyDescent="0.2">
      <c r="S276" s="53"/>
    </row>
    <row r="277" spans="19:19" ht="12.75" x14ac:dyDescent="0.2">
      <c r="S277" s="53"/>
    </row>
    <row r="278" spans="19:19" ht="12.75" x14ac:dyDescent="0.2">
      <c r="S278" s="53"/>
    </row>
    <row r="279" spans="19:19" ht="12.75" x14ac:dyDescent="0.2">
      <c r="S279" s="53"/>
    </row>
    <row r="280" spans="19:19" ht="12.75" x14ac:dyDescent="0.2">
      <c r="S280" s="53"/>
    </row>
    <row r="281" spans="19:19" ht="12.75" x14ac:dyDescent="0.2">
      <c r="S281" s="53"/>
    </row>
    <row r="282" spans="19:19" ht="12.75" x14ac:dyDescent="0.2">
      <c r="S282" s="53"/>
    </row>
    <row r="283" spans="19:19" ht="12.75" x14ac:dyDescent="0.2">
      <c r="S283" s="53"/>
    </row>
    <row r="284" spans="19:19" ht="12.75" x14ac:dyDescent="0.2">
      <c r="S284" s="53"/>
    </row>
    <row r="285" spans="19:19" ht="12.75" x14ac:dyDescent="0.2">
      <c r="S285" s="53"/>
    </row>
    <row r="286" spans="19:19" ht="12.75" x14ac:dyDescent="0.2">
      <c r="S286" s="53"/>
    </row>
    <row r="287" spans="19:19" ht="12.75" x14ac:dyDescent="0.2">
      <c r="S287" s="53"/>
    </row>
    <row r="288" spans="19:19" ht="12.75" x14ac:dyDescent="0.2">
      <c r="S288" s="53"/>
    </row>
    <row r="289" spans="19:19" ht="12.75" x14ac:dyDescent="0.2">
      <c r="S289" s="53"/>
    </row>
    <row r="290" spans="19:19" ht="12.75" x14ac:dyDescent="0.2">
      <c r="S290" s="53"/>
    </row>
    <row r="291" spans="19:19" ht="12.75" x14ac:dyDescent="0.2">
      <c r="S291" s="53"/>
    </row>
    <row r="292" spans="19:19" ht="12.75" x14ac:dyDescent="0.2">
      <c r="S292" s="53"/>
    </row>
    <row r="293" spans="19:19" ht="12.75" x14ac:dyDescent="0.2">
      <c r="S293" s="53"/>
    </row>
    <row r="294" spans="19:19" ht="12.75" x14ac:dyDescent="0.2">
      <c r="S294" s="53"/>
    </row>
    <row r="295" spans="19:19" ht="12.75" x14ac:dyDescent="0.2">
      <c r="S295" s="53"/>
    </row>
    <row r="296" spans="19:19" ht="12.75" x14ac:dyDescent="0.2">
      <c r="S296" s="53"/>
    </row>
    <row r="297" spans="19:19" ht="12.75" x14ac:dyDescent="0.2">
      <c r="S297" s="53"/>
    </row>
    <row r="298" spans="19:19" ht="12.75" x14ac:dyDescent="0.2">
      <c r="S298" s="53"/>
    </row>
    <row r="299" spans="19:19" ht="12.75" x14ac:dyDescent="0.2">
      <c r="S299" s="53"/>
    </row>
    <row r="300" spans="19:19" ht="12.75" x14ac:dyDescent="0.2">
      <c r="S300" s="53"/>
    </row>
    <row r="301" spans="19:19" ht="12.75" x14ac:dyDescent="0.2">
      <c r="S301" s="53"/>
    </row>
    <row r="302" spans="19:19" ht="12.75" x14ac:dyDescent="0.2">
      <c r="S302" s="53"/>
    </row>
    <row r="303" spans="19:19" ht="12.75" x14ac:dyDescent="0.2">
      <c r="S303" s="53"/>
    </row>
    <row r="304" spans="19:19" ht="12.75" x14ac:dyDescent="0.2">
      <c r="S304" s="53"/>
    </row>
    <row r="305" spans="19:19" ht="12.75" x14ac:dyDescent="0.2">
      <c r="S305" s="53"/>
    </row>
    <row r="306" spans="19:19" ht="12.75" x14ac:dyDescent="0.2">
      <c r="S306" s="53"/>
    </row>
    <row r="307" spans="19:19" ht="12.75" x14ac:dyDescent="0.2">
      <c r="S307" s="53"/>
    </row>
    <row r="308" spans="19:19" ht="12.75" x14ac:dyDescent="0.2">
      <c r="S308" s="53"/>
    </row>
    <row r="309" spans="19:19" ht="12.75" x14ac:dyDescent="0.2">
      <c r="S309" s="53"/>
    </row>
    <row r="310" spans="19:19" ht="12.75" x14ac:dyDescent="0.2">
      <c r="S310" s="53"/>
    </row>
    <row r="311" spans="19:19" ht="12.75" x14ac:dyDescent="0.2">
      <c r="S311" s="53"/>
    </row>
    <row r="312" spans="19:19" ht="12.75" x14ac:dyDescent="0.2">
      <c r="S312" s="53"/>
    </row>
    <row r="313" spans="19:19" ht="12.75" x14ac:dyDescent="0.2">
      <c r="S313" s="53"/>
    </row>
    <row r="314" spans="19:19" ht="12.75" x14ac:dyDescent="0.2">
      <c r="S314" s="53"/>
    </row>
    <row r="315" spans="19:19" ht="12.75" x14ac:dyDescent="0.2">
      <c r="S315" s="53"/>
    </row>
    <row r="316" spans="19:19" ht="12.75" x14ac:dyDescent="0.2">
      <c r="S316" s="53"/>
    </row>
    <row r="317" spans="19:19" ht="12.75" x14ac:dyDescent="0.2">
      <c r="S317" s="53"/>
    </row>
    <row r="318" spans="19:19" ht="12.75" x14ac:dyDescent="0.2">
      <c r="S318" s="53"/>
    </row>
    <row r="319" spans="19:19" ht="12.75" x14ac:dyDescent="0.2">
      <c r="S319" s="53"/>
    </row>
    <row r="320" spans="19:19" ht="12.75" x14ac:dyDescent="0.2">
      <c r="S320" s="53"/>
    </row>
    <row r="321" spans="19:19" ht="12.75" x14ac:dyDescent="0.2">
      <c r="S321" s="53"/>
    </row>
    <row r="322" spans="19:19" ht="12.75" x14ac:dyDescent="0.2">
      <c r="S322" s="53"/>
    </row>
    <row r="323" spans="19:19" ht="12.75" x14ac:dyDescent="0.2">
      <c r="S323" s="53"/>
    </row>
    <row r="324" spans="19:19" ht="12.75" x14ac:dyDescent="0.2">
      <c r="S324" s="53"/>
    </row>
    <row r="325" spans="19:19" ht="12.75" x14ac:dyDescent="0.2">
      <c r="S325" s="53"/>
    </row>
    <row r="326" spans="19:19" ht="12.75" x14ac:dyDescent="0.2">
      <c r="S326" s="53"/>
    </row>
    <row r="327" spans="19:19" ht="12.75" x14ac:dyDescent="0.2">
      <c r="S327" s="53"/>
    </row>
    <row r="328" spans="19:19" ht="12.75" x14ac:dyDescent="0.2">
      <c r="S328" s="53"/>
    </row>
    <row r="329" spans="19:19" ht="12.75" x14ac:dyDescent="0.2">
      <c r="S329" s="53"/>
    </row>
    <row r="330" spans="19:19" ht="12.75" x14ac:dyDescent="0.2">
      <c r="S330" s="53"/>
    </row>
    <row r="331" spans="19:19" ht="12.75" x14ac:dyDescent="0.2">
      <c r="S331" s="53"/>
    </row>
    <row r="332" spans="19:19" ht="12.75" x14ac:dyDescent="0.2">
      <c r="S332" s="53"/>
    </row>
    <row r="333" spans="19:19" ht="12.75" x14ac:dyDescent="0.2">
      <c r="S333" s="53"/>
    </row>
    <row r="334" spans="19:19" ht="12.75" x14ac:dyDescent="0.2">
      <c r="S334" s="53"/>
    </row>
    <row r="335" spans="19:19" ht="12.75" x14ac:dyDescent="0.2">
      <c r="S335" s="53"/>
    </row>
    <row r="336" spans="19:19" ht="12.75" x14ac:dyDescent="0.2">
      <c r="S336" s="53"/>
    </row>
    <row r="337" spans="19:19" ht="12.75" x14ac:dyDescent="0.2">
      <c r="S337" s="53"/>
    </row>
    <row r="338" spans="19:19" ht="12.75" x14ac:dyDescent="0.2">
      <c r="S338" s="53"/>
    </row>
    <row r="339" spans="19:19" ht="12.75" x14ac:dyDescent="0.2">
      <c r="S339" s="53"/>
    </row>
    <row r="340" spans="19:19" ht="12.75" x14ac:dyDescent="0.2">
      <c r="S340" s="53"/>
    </row>
    <row r="341" spans="19:19" ht="12.75" x14ac:dyDescent="0.2">
      <c r="S341" s="53"/>
    </row>
    <row r="342" spans="19:19" ht="12.75" x14ac:dyDescent="0.2">
      <c r="S342" s="53"/>
    </row>
    <row r="343" spans="19:19" ht="12.75" x14ac:dyDescent="0.2">
      <c r="S343" s="53"/>
    </row>
    <row r="344" spans="19:19" ht="12.75" x14ac:dyDescent="0.2">
      <c r="S344" s="53"/>
    </row>
    <row r="345" spans="19:19" ht="12.75" x14ac:dyDescent="0.2">
      <c r="S345" s="53"/>
    </row>
    <row r="346" spans="19:19" ht="12.75" x14ac:dyDescent="0.2">
      <c r="S346" s="53"/>
    </row>
    <row r="347" spans="19:19" ht="12.75" x14ac:dyDescent="0.2">
      <c r="S347" s="53"/>
    </row>
    <row r="348" spans="19:19" ht="12.75" x14ac:dyDescent="0.2">
      <c r="S348" s="53"/>
    </row>
    <row r="349" spans="19:19" ht="12.75" x14ac:dyDescent="0.2">
      <c r="S349" s="53"/>
    </row>
    <row r="350" spans="19:19" ht="12.75" x14ac:dyDescent="0.2">
      <c r="S350" s="53"/>
    </row>
    <row r="351" spans="19:19" ht="12.75" x14ac:dyDescent="0.2">
      <c r="S351" s="53"/>
    </row>
    <row r="352" spans="19:19" ht="12.75" x14ac:dyDescent="0.2">
      <c r="S352" s="53"/>
    </row>
    <row r="353" spans="19:19" ht="12.75" x14ac:dyDescent="0.2">
      <c r="S353" s="53"/>
    </row>
    <row r="354" spans="19:19" ht="12.75" x14ac:dyDescent="0.2">
      <c r="S354" s="53"/>
    </row>
    <row r="355" spans="19:19" ht="12.75" x14ac:dyDescent="0.2">
      <c r="S355" s="53"/>
    </row>
    <row r="356" spans="19:19" ht="12.75" x14ac:dyDescent="0.2">
      <c r="S356" s="53"/>
    </row>
    <row r="357" spans="19:19" ht="12.75" x14ac:dyDescent="0.2">
      <c r="S357" s="53"/>
    </row>
    <row r="358" spans="19:19" ht="12.75" x14ac:dyDescent="0.2">
      <c r="S358" s="53"/>
    </row>
    <row r="359" spans="19:19" ht="12.75" x14ac:dyDescent="0.2">
      <c r="S359" s="53"/>
    </row>
    <row r="360" spans="19:19" ht="12.75" x14ac:dyDescent="0.2">
      <c r="S360" s="53"/>
    </row>
    <row r="361" spans="19:19" ht="12.75" x14ac:dyDescent="0.2">
      <c r="S361" s="53"/>
    </row>
    <row r="362" spans="19:19" ht="12.75" x14ac:dyDescent="0.2">
      <c r="S362" s="53"/>
    </row>
    <row r="363" spans="19:19" ht="12.75" x14ac:dyDescent="0.2">
      <c r="S363" s="53"/>
    </row>
    <row r="364" spans="19:19" ht="12.75" x14ac:dyDescent="0.2">
      <c r="S364" s="53"/>
    </row>
    <row r="365" spans="19:19" ht="12.75" x14ac:dyDescent="0.2">
      <c r="S365" s="53"/>
    </row>
    <row r="366" spans="19:19" ht="12.75" x14ac:dyDescent="0.2">
      <c r="S366" s="53"/>
    </row>
    <row r="367" spans="19:19" ht="12.75" x14ac:dyDescent="0.2">
      <c r="S367" s="53"/>
    </row>
    <row r="368" spans="19:19" ht="12.75" x14ac:dyDescent="0.2">
      <c r="S368" s="53"/>
    </row>
    <row r="369" spans="19:19" ht="12.75" x14ac:dyDescent="0.2">
      <c r="S369" s="53"/>
    </row>
    <row r="370" spans="19:19" ht="12.75" x14ac:dyDescent="0.2">
      <c r="S370" s="53"/>
    </row>
    <row r="371" spans="19:19" ht="12.75" x14ac:dyDescent="0.2">
      <c r="S371" s="53"/>
    </row>
    <row r="372" spans="19:19" ht="12.75" x14ac:dyDescent="0.2">
      <c r="S372" s="53"/>
    </row>
    <row r="373" spans="19:19" ht="12.75" x14ac:dyDescent="0.2">
      <c r="S373" s="53"/>
    </row>
    <row r="374" spans="19:19" ht="12.75" x14ac:dyDescent="0.2">
      <c r="S374" s="53"/>
    </row>
    <row r="375" spans="19:19" ht="12.75" x14ac:dyDescent="0.2">
      <c r="S375" s="53"/>
    </row>
    <row r="376" spans="19:19" ht="12.75" x14ac:dyDescent="0.2">
      <c r="S376" s="53"/>
    </row>
    <row r="377" spans="19:19" ht="12.75" x14ac:dyDescent="0.2">
      <c r="S377" s="53"/>
    </row>
    <row r="378" spans="19:19" ht="12.75" x14ac:dyDescent="0.2">
      <c r="S378" s="53"/>
    </row>
    <row r="379" spans="19:19" ht="12.75" x14ac:dyDescent="0.2">
      <c r="S379" s="53"/>
    </row>
    <row r="380" spans="19:19" ht="12.75" x14ac:dyDescent="0.2">
      <c r="S380" s="53"/>
    </row>
    <row r="381" spans="19:19" ht="12.75" x14ac:dyDescent="0.2">
      <c r="S381" s="53"/>
    </row>
    <row r="382" spans="19:19" ht="12.75" x14ac:dyDescent="0.2">
      <c r="S382" s="53"/>
    </row>
    <row r="383" spans="19:19" ht="12.75" x14ac:dyDescent="0.2">
      <c r="S383" s="53"/>
    </row>
    <row r="384" spans="19:19" ht="12.75" x14ac:dyDescent="0.2">
      <c r="S384" s="53"/>
    </row>
    <row r="385" spans="19:19" ht="12.75" x14ac:dyDescent="0.2">
      <c r="S385" s="53"/>
    </row>
    <row r="386" spans="19:19" ht="12.75" x14ac:dyDescent="0.2">
      <c r="S386" s="53"/>
    </row>
    <row r="387" spans="19:19" ht="12.75" x14ac:dyDescent="0.2">
      <c r="S387" s="53"/>
    </row>
    <row r="388" spans="19:19" ht="12.75" x14ac:dyDescent="0.2">
      <c r="S388" s="53"/>
    </row>
    <row r="389" spans="19:19" ht="12.75" x14ac:dyDescent="0.2">
      <c r="S389" s="53"/>
    </row>
    <row r="390" spans="19:19" ht="12.75" x14ac:dyDescent="0.2">
      <c r="S390" s="53"/>
    </row>
    <row r="391" spans="19:19" ht="12.75" x14ac:dyDescent="0.2">
      <c r="S391" s="53"/>
    </row>
    <row r="392" spans="19:19" ht="12.75" x14ac:dyDescent="0.2">
      <c r="S392" s="53"/>
    </row>
    <row r="393" spans="19:19" ht="12.75" x14ac:dyDescent="0.2">
      <c r="S393" s="53"/>
    </row>
    <row r="394" spans="19:19" ht="12.75" x14ac:dyDescent="0.2">
      <c r="S394" s="53"/>
    </row>
    <row r="395" spans="19:19" ht="12.75" x14ac:dyDescent="0.2">
      <c r="S395" s="53"/>
    </row>
    <row r="396" spans="19:19" ht="12.75" x14ac:dyDescent="0.2">
      <c r="S396" s="53"/>
    </row>
    <row r="397" spans="19:19" ht="12.75" x14ac:dyDescent="0.2">
      <c r="S397" s="53"/>
    </row>
    <row r="398" spans="19:19" ht="12.75" x14ac:dyDescent="0.2">
      <c r="S398" s="53"/>
    </row>
    <row r="399" spans="19:19" ht="12.75" x14ac:dyDescent="0.2">
      <c r="S399" s="53"/>
    </row>
    <row r="400" spans="19:19" ht="12.75" x14ac:dyDescent="0.2">
      <c r="S400" s="53"/>
    </row>
    <row r="401" spans="19:19" ht="12.75" x14ac:dyDescent="0.2">
      <c r="S401" s="53"/>
    </row>
    <row r="402" spans="19:19" ht="12.75" x14ac:dyDescent="0.2">
      <c r="S402" s="53"/>
    </row>
    <row r="403" spans="19:19" ht="12.75" x14ac:dyDescent="0.2">
      <c r="S403" s="53"/>
    </row>
    <row r="404" spans="19:19" ht="12.75" x14ac:dyDescent="0.2">
      <c r="S404" s="53"/>
    </row>
    <row r="405" spans="19:19" ht="12.75" x14ac:dyDescent="0.2">
      <c r="S405" s="53"/>
    </row>
    <row r="406" spans="19:19" ht="12.75" x14ac:dyDescent="0.2">
      <c r="S406" s="53"/>
    </row>
    <row r="407" spans="19:19" ht="12.75" x14ac:dyDescent="0.2">
      <c r="S407" s="53"/>
    </row>
    <row r="408" spans="19:19" ht="12.75" x14ac:dyDescent="0.2">
      <c r="S408" s="53"/>
    </row>
    <row r="409" spans="19:19" ht="12.75" x14ac:dyDescent="0.2">
      <c r="S409" s="53"/>
    </row>
    <row r="410" spans="19:19" ht="12.75" x14ac:dyDescent="0.2">
      <c r="S410" s="53"/>
    </row>
    <row r="411" spans="19:19" ht="12.75" x14ac:dyDescent="0.2">
      <c r="S411" s="53"/>
    </row>
    <row r="412" spans="19:19" ht="12.75" x14ac:dyDescent="0.2">
      <c r="S412" s="53"/>
    </row>
    <row r="413" spans="19:19" ht="12.75" x14ac:dyDescent="0.2">
      <c r="S413" s="53"/>
    </row>
    <row r="414" spans="19:19" ht="12.75" x14ac:dyDescent="0.2">
      <c r="S414" s="53"/>
    </row>
    <row r="415" spans="19:19" ht="12.75" x14ac:dyDescent="0.2">
      <c r="S415" s="53"/>
    </row>
    <row r="416" spans="19:19" ht="12.75" x14ac:dyDescent="0.2">
      <c r="S416" s="53"/>
    </row>
    <row r="417" spans="19:19" ht="12.75" x14ac:dyDescent="0.2">
      <c r="S417" s="53"/>
    </row>
    <row r="418" spans="19:19" ht="12.75" x14ac:dyDescent="0.2">
      <c r="S418" s="53"/>
    </row>
    <row r="419" spans="19:19" ht="12.75" x14ac:dyDescent="0.2">
      <c r="S419" s="53"/>
    </row>
    <row r="420" spans="19:19" ht="12.75" x14ac:dyDescent="0.2">
      <c r="S420" s="53"/>
    </row>
    <row r="421" spans="19:19" ht="12.75" x14ac:dyDescent="0.2">
      <c r="S421" s="53"/>
    </row>
    <row r="422" spans="19:19" ht="12.75" x14ac:dyDescent="0.2">
      <c r="S422" s="53"/>
    </row>
    <row r="423" spans="19:19" ht="12.75" x14ac:dyDescent="0.2">
      <c r="S423" s="53"/>
    </row>
    <row r="424" spans="19:19" ht="12.75" x14ac:dyDescent="0.2">
      <c r="S424" s="53"/>
    </row>
    <row r="425" spans="19:19" ht="12.75" x14ac:dyDescent="0.2">
      <c r="S425" s="53"/>
    </row>
    <row r="426" spans="19:19" ht="12.75" x14ac:dyDescent="0.2">
      <c r="S426" s="53"/>
    </row>
    <row r="427" spans="19:19" ht="12.75" x14ac:dyDescent="0.2">
      <c r="S427" s="53"/>
    </row>
    <row r="428" spans="19:19" ht="12.75" x14ac:dyDescent="0.2">
      <c r="S428" s="53"/>
    </row>
    <row r="429" spans="19:19" ht="12.75" x14ac:dyDescent="0.2">
      <c r="S429" s="53"/>
    </row>
    <row r="430" spans="19:19" ht="12.75" x14ac:dyDescent="0.2">
      <c r="S430" s="53"/>
    </row>
    <row r="431" spans="19:19" ht="12.75" x14ac:dyDescent="0.2">
      <c r="S431" s="53"/>
    </row>
    <row r="432" spans="19:19" ht="12.75" x14ac:dyDescent="0.2">
      <c r="S432" s="53"/>
    </row>
    <row r="433" spans="19:19" ht="12.75" x14ac:dyDescent="0.2">
      <c r="S433" s="53"/>
    </row>
    <row r="434" spans="19:19" ht="12.75" x14ac:dyDescent="0.2">
      <c r="S434" s="53"/>
    </row>
    <row r="435" spans="19:19" ht="12.75" x14ac:dyDescent="0.2">
      <c r="S435" s="53"/>
    </row>
    <row r="436" spans="19:19" ht="12.75" x14ac:dyDescent="0.2">
      <c r="S436" s="53"/>
    </row>
    <row r="437" spans="19:19" ht="12.75" x14ac:dyDescent="0.2">
      <c r="S437" s="53"/>
    </row>
    <row r="438" spans="19:19" ht="12.75" x14ac:dyDescent="0.2">
      <c r="S438" s="53"/>
    </row>
    <row r="439" spans="19:19" ht="12.75" x14ac:dyDescent="0.2">
      <c r="S439" s="53"/>
    </row>
    <row r="440" spans="19:19" ht="12.75" x14ac:dyDescent="0.2">
      <c r="S440" s="53"/>
    </row>
    <row r="441" spans="19:19" ht="12.75" x14ac:dyDescent="0.2">
      <c r="S441" s="53"/>
    </row>
    <row r="442" spans="19:19" ht="12.75" x14ac:dyDescent="0.2">
      <c r="S442" s="53"/>
    </row>
    <row r="443" spans="19:19" ht="12.75" x14ac:dyDescent="0.2">
      <c r="S443" s="53"/>
    </row>
    <row r="444" spans="19:19" ht="12.75" x14ac:dyDescent="0.2">
      <c r="S444" s="53"/>
    </row>
    <row r="445" spans="19:19" ht="12.75" x14ac:dyDescent="0.2">
      <c r="S445" s="53"/>
    </row>
    <row r="446" spans="19:19" ht="12.75" x14ac:dyDescent="0.2">
      <c r="S446" s="53"/>
    </row>
    <row r="447" spans="19:19" ht="12.75" x14ac:dyDescent="0.2">
      <c r="S447" s="53"/>
    </row>
    <row r="448" spans="19:19" ht="12.75" x14ac:dyDescent="0.2">
      <c r="S448" s="53"/>
    </row>
    <row r="449" spans="19:19" ht="12.75" x14ac:dyDescent="0.2">
      <c r="S449" s="53"/>
    </row>
    <row r="450" spans="19:19" ht="12.75" x14ac:dyDescent="0.2">
      <c r="S450" s="53"/>
    </row>
    <row r="451" spans="19:19" ht="12.75" x14ac:dyDescent="0.2">
      <c r="S451" s="53"/>
    </row>
    <row r="452" spans="19:19" ht="12.75" x14ac:dyDescent="0.2">
      <c r="S452" s="53"/>
    </row>
    <row r="453" spans="19:19" ht="12.75" x14ac:dyDescent="0.2">
      <c r="S453" s="53"/>
    </row>
    <row r="454" spans="19:19" ht="12.75" x14ac:dyDescent="0.2">
      <c r="S454" s="53"/>
    </row>
    <row r="455" spans="19:19" ht="12.75" x14ac:dyDescent="0.2">
      <c r="S455" s="53"/>
    </row>
    <row r="456" spans="19:19" ht="12.75" x14ac:dyDescent="0.2">
      <c r="S456" s="53"/>
    </row>
    <row r="457" spans="19:19" ht="12.75" x14ac:dyDescent="0.2">
      <c r="S457" s="53"/>
    </row>
    <row r="458" spans="19:19" ht="12.75" x14ac:dyDescent="0.2">
      <c r="S458" s="53"/>
    </row>
    <row r="459" spans="19:19" ht="12.75" x14ac:dyDescent="0.2">
      <c r="S459" s="53"/>
    </row>
    <row r="460" spans="19:19" ht="12.75" x14ac:dyDescent="0.2">
      <c r="S460" s="53"/>
    </row>
    <row r="461" spans="19:19" ht="12.75" x14ac:dyDescent="0.2">
      <c r="S461" s="53"/>
    </row>
    <row r="462" spans="19:19" ht="12.75" x14ac:dyDescent="0.2">
      <c r="S462" s="53"/>
    </row>
    <row r="463" spans="19:19" ht="12.75" x14ac:dyDescent="0.2">
      <c r="S463" s="53"/>
    </row>
    <row r="464" spans="19:19" ht="12.75" x14ac:dyDescent="0.2">
      <c r="S464" s="53"/>
    </row>
    <row r="465" spans="19:19" ht="12.75" x14ac:dyDescent="0.2">
      <c r="S465" s="53"/>
    </row>
    <row r="466" spans="19:19" ht="12.75" x14ac:dyDescent="0.2">
      <c r="S466" s="53"/>
    </row>
    <row r="467" spans="19:19" ht="12.75" x14ac:dyDescent="0.2">
      <c r="S467" s="53"/>
    </row>
    <row r="468" spans="19:19" ht="12.75" x14ac:dyDescent="0.2">
      <c r="S468" s="53"/>
    </row>
    <row r="469" spans="19:19" ht="12.75" x14ac:dyDescent="0.2">
      <c r="S469" s="53"/>
    </row>
    <row r="470" spans="19:19" ht="12.75" x14ac:dyDescent="0.2">
      <c r="S470" s="53"/>
    </row>
    <row r="471" spans="19:19" ht="12.75" x14ac:dyDescent="0.2">
      <c r="S471" s="53"/>
    </row>
    <row r="472" spans="19:19" ht="12.75" x14ac:dyDescent="0.2">
      <c r="S472" s="53"/>
    </row>
    <row r="473" spans="19:19" ht="12.75" x14ac:dyDescent="0.2">
      <c r="S473" s="53"/>
    </row>
    <row r="474" spans="19:19" ht="12.75" x14ac:dyDescent="0.2">
      <c r="S474" s="53"/>
    </row>
    <row r="475" spans="19:19" ht="12.75" x14ac:dyDescent="0.2">
      <c r="S475" s="53"/>
    </row>
    <row r="476" spans="19:19" ht="12.75" x14ac:dyDescent="0.2">
      <c r="S476" s="53"/>
    </row>
    <row r="477" spans="19:19" ht="12.75" x14ac:dyDescent="0.2">
      <c r="S477" s="53"/>
    </row>
    <row r="478" spans="19:19" ht="12.75" x14ac:dyDescent="0.2">
      <c r="S478" s="53"/>
    </row>
    <row r="479" spans="19:19" ht="12.75" x14ac:dyDescent="0.2">
      <c r="S479" s="53"/>
    </row>
    <row r="480" spans="19:19" ht="12.75" x14ac:dyDescent="0.2">
      <c r="S480" s="53"/>
    </row>
    <row r="481" spans="19:19" ht="12.75" x14ac:dyDescent="0.2">
      <c r="S481" s="53"/>
    </row>
    <row r="482" spans="19:19" ht="12.75" x14ac:dyDescent="0.2">
      <c r="S482" s="53"/>
    </row>
    <row r="483" spans="19:19" ht="12.75" x14ac:dyDescent="0.2">
      <c r="S483" s="53"/>
    </row>
    <row r="484" spans="19:19" ht="12.75" x14ac:dyDescent="0.2">
      <c r="S484" s="53"/>
    </row>
    <row r="485" spans="19:19" ht="12.75" x14ac:dyDescent="0.2">
      <c r="S485" s="53"/>
    </row>
    <row r="486" spans="19:19" ht="12.75" x14ac:dyDescent="0.2">
      <c r="S486" s="53"/>
    </row>
    <row r="487" spans="19:19" ht="12.75" x14ac:dyDescent="0.2">
      <c r="S487" s="53"/>
    </row>
    <row r="488" spans="19:19" ht="12.75" x14ac:dyDescent="0.2">
      <c r="S488" s="53"/>
    </row>
    <row r="489" spans="19:19" ht="12.75" x14ac:dyDescent="0.2">
      <c r="S489" s="53"/>
    </row>
    <row r="490" spans="19:19" ht="12.75" x14ac:dyDescent="0.2">
      <c r="S490" s="53"/>
    </row>
    <row r="491" spans="19:19" ht="12.75" x14ac:dyDescent="0.2">
      <c r="S491" s="53"/>
    </row>
    <row r="492" spans="19:19" ht="12.75" x14ac:dyDescent="0.2">
      <c r="S492" s="53"/>
    </row>
    <row r="493" spans="19:19" ht="12.75" x14ac:dyDescent="0.2">
      <c r="S493" s="53"/>
    </row>
    <row r="494" spans="19:19" ht="12.75" x14ac:dyDescent="0.2">
      <c r="S494" s="53"/>
    </row>
    <row r="495" spans="19:19" ht="12.75" x14ac:dyDescent="0.2">
      <c r="S495" s="53"/>
    </row>
    <row r="496" spans="19:19" ht="12.75" x14ac:dyDescent="0.2">
      <c r="S496" s="53"/>
    </row>
    <row r="497" spans="19:19" ht="12.75" x14ac:dyDescent="0.2">
      <c r="S497" s="53"/>
    </row>
    <row r="498" spans="19:19" ht="12.75" x14ac:dyDescent="0.2">
      <c r="S498" s="53"/>
    </row>
    <row r="499" spans="19:19" ht="12.75" x14ac:dyDescent="0.2">
      <c r="S499" s="53"/>
    </row>
    <row r="500" spans="19:19" ht="12.75" x14ac:dyDescent="0.2">
      <c r="S500" s="53"/>
    </row>
    <row r="501" spans="19:19" ht="12.75" x14ac:dyDescent="0.2">
      <c r="S501" s="53"/>
    </row>
    <row r="502" spans="19:19" ht="12.75" x14ac:dyDescent="0.2">
      <c r="S502" s="53"/>
    </row>
    <row r="503" spans="19:19" ht="12.75" x14ac:dyDescent="0.2">
      <c r="S503" s="53"/>
    </row>
    <row r="504" spans="19:19" ht="12.75" x14ac:dyDescent="0.2">
      <c r="S504" s="53"/>
    </row>
    <row r="505" spans="19:19" ht="12.75" x14ac:dyDescent="0.2">
      <c r="S505" s="53"/>
    </row>
    <row r="506" spans="19:19" ht="12.75" x14ac:dyDescent="0.2">
      <c r="S506" s="53"/>
    </row>
    <row r="507" spans="19:19" ht="12.75" x14ac:dyDescent="0.2">
      <c r="S507" s="53"/>
    </row>
    <row r="508" spans="19:19" ht="12.75" x14ac:dyDescent="0.2">
      <c r="S508" s="53"/>
    </row>
    <row r="509" spans="19:19" ht="12.75" x14ac:dyDescent="0.2">
      <c r="S509" s="53"/>
    </row>
    <row r="510" spans="19:19" ht="12.75" x14ac:dyDescent="0.2">
      <c r="S510" s="53"/>
    </row>
    <row r="511" spans="19:19" ht="12.75" x14ac:dyDescent="0.2">
      <c r="S511" s="53"/>
    </row>
    <row r="512" spans="19:19" ht="12.75" x14ac:dyDescent="0.2">
      <c r="S512" s="53"/>
    </row>
    <row r="513" spans="19:19" ht="12.75" x14ac:dyDescent="0.2">
      <c r="S513" s="53"/>
    </row>
    <row r="514" spans="19:19" ht="12.75" x14ac:dyDescent="0.2">
      <c r="S514" s="53"/>
    </row>
    <row r="515" spans="19:19" ht="12.75" x14ac:dyDescent="0.2">
      <c r="S515" s="53"/>
    </row>
    <row r="516" spans="19:19" ht="12.75" x14ac:dyDescent="0.2">
      <c r="S516" s="53"/>
    </row>
    <row r="517" spans="19:19" ht="12.75" x14ac:dyDescent="0.2">
      <c r="S517" s="53"/>
    </row>
    <row r="518" spans="19:19" ht="12.75" x14ac:dyDescent="0.2">
      <c r="S518" s="53"/>
    </row>
    <row r="519" spans="19:19" ht="12.75" x14ac:dyDescent="0.2">
      <c r="S519" s="53"/>
    </row>
    <row r="520" spans="19:19" ht="12.75" x14ac:dyDescent="0.2">
      <c r="S520" s="53"/>
    </row>
    <row r="521" spans="19:19" ht="12.75" x14ac:dyDescent="0.2">
      <c r="S521" s="53"/>
    </row>
    <row r="522" spans="19:19" ht="12.75" x14ac:dyDescent="0.2">
      <c r="S522" s="53"/>
    </row>
    <row r="523" spans="19:19" ht="12.75" x14ac:dyDescent="0.2">
      <c r="S523" s="53"/>
    </row>
    <row r="524" spans="19:19" ht="12.75" x14ac:dyDescent="0.2">
      <c r="S524" s="53"/>
    </row>
    <row r="525" spans="19:19" ht="12.75" x14ac:dyDescent="0.2">
      <c r="S525" s="53"/>
    </row>
    <row r="526" spans="19:19" ht="12.75" x14ac:dyDescent="0.2">
      <c r="S526" s="53"/>
    </row>
    <row r="527" spans="19:19" ht="12.75" x14ac:dyDescent="0.2">
      <c r="S527" s="53"/>
    </row>
    <row r="528" spans="19:19" ht="12.75" x14ac:dyDescent="0.2">
      <c r="S528" s="53"/>
    </row>
    <row r="529" spans="19:19" ht="12.75" x14ac:dyDescent="0.2">
      <c r="S529" s="53"/>
    </row>
    <row r="530" spans="19:19" ht="12.75" x14ac:dyDescent="0.2">
      <c r="S530" s="53"/>
    </row>
    <row r="531" spans="19:19" ht="12.75" x14ac:dyDescent="0.2">
      <c r="S531" s="53"/>
    </row>
    <row r="532" spans="19:19" ht="12.75" x14ac:dyDescent="0.2">
      <c r="S532" s="53"/>
    </row>
    <row r="533" spans="19:19" ht="12.75" x14ac:dyDescent="0.2">
      <c r="S533" s="53"/>
    </row>
    <row r="534" spans="19:19" ht="12.75" x14ac:dyDescent="0.2">
      <c r="S534" s="53"/>
    </row>
    <row r="535" spans="19:19" ht="12.75" x14ac:dyDescent="0.2">
      <c r="S535" s="53"/>
    </row>
    <row r="536" spans="19:19" ht="12.75" x14ac:dyDescent="0.2">
      <c r="S536" s="53"/>
    </row>
    <row r="537" spans="19:19" ht="12.75" x14ac:dyDescent="0.2">
      <c r="S537" s="53"/>
    </row>
    <row r="538" spans="19:19" ht="12.75" x14ac:dyDescent="0.2">
      <c r="S538" s="53"/>
    </row>
    <row r="539" spans="19:19" ht="12.75" x14ac:dyDescent="0.2">
      <c r="S539" s="53"/>
    </row>
    <row r="540" spans="19:19" ht="12.75" x14ac:dyDescent="0.2">
      <c r="S540" s="53"/>
    </row>
    <row r="541" spans="19:19" ht="12.75" x14ac:dyDescent="0.2">
      <c r="S541" s="53"/>
    </row>
    <row r="542" spans="19:19" ht="12.75" x14ac:dyDescent="0.2">
      <c r="S542" s="53"/>
    </row>
    <row r="543" spans="19:19" ht="12.75" x14ac:dyDescent="0.2">
      <c r="S543" s="53"/>
    </row>
    <row r="544" spans="19:19" ht="12.75" x14ac:dyDescent="0.2">
      <c r="S544" s="53"/>
    </row>
    <row r="545" spans="19:19" ht="12.75" x14ac:dyDescent="0.2">
      <c r="S545" s="53"/>
    </row>
    <row r="546" spans="19:19" ht="12.75" x14ac:dyDescent="0.2">
      <c r="S546" s="53"/>
    </row>
    <row r="547" spans="19:19" ht="12.75" x14ac:dyDescent="0.2">
      <c r="S547" s="53"/>
    </row>
    <row r="548" spans="19:19" ht="12.75" x14ac:dyDescent="0.2">
      <c r="S548" s="53"/>
    </row>
    <row r="549" spans="19:19" ht="12.75" x14ac:dyDescent="0.2">
      <c r="S549" s="53"/>
    </row>
    <row r="550" spans="19:19" ht="12.75" x14ac:dyDescent="0.2">
      <c r="S550" s="53"/>
    </row>
    <row r="551" spans="19:19" ht="12.75" x14ac:dyDescent="0.2">
      <c r="S551" s="53"/>
    </row>
    <row r="552" spans="19:19" ht="12.75" x14ac:dyDescent="0.2">
      <c r="S552" s="53"/>
    </row>
    <row r="553" spans="19:19" ht="12.75" x14ac:dyDescent="0.2">
      <c r="S553" s="53"/>
    </row>
    <row r="554" spans="19:19" ht="12.75" x14ac:dyDescent="0.2">
      <c r="S554" s="53"/>
    </row>
    <row r="555" spans="19:19" ht="12.75" x14ac:dyDescent="0.2">
      <c r="S555" s="53"/>
    </row>
    <row r="556" spans="19:19" ht="12.75" x14ac:dyDescent="0.2">
      <c r="S556" s="53"/>
    </row>
    <row r="557" spans="19:19" ht="12.75" x14ac:dyDescent="0.2">
      <c r="S557" s="53"/>
    </row>
    <row r="558" spans="19:19" ht="12.75" x14ac:dyDescent="0.2">
      <c r="S558" s="53"/>
    </row>
    <row r="559" spans="19:19" ht="12.75" x14ac:dyDescent="0.2">
      <c r="S559" s="53"/>
    </row>
    <row r="560" spans="19:19" ht="12.75" x14ac:dyDescent="0.2">
      <c r="S560" s="53"/>
    </row>
    <row r="561" spans="19:19" ht="12.75" x14ac:dyDescent="0.2">
      <c r="S561" s="53"/>
    </row>
    <row r="562" spans="19:19" ht="12.75" x14ac:dyDescent="0.2">
      <c r="S562" s="53"/>
    </row>
    <row r="563" spans="19:19" ht="12.75" x14ac:dyDescent="0.2">
      <c r="S563" s="53"/>
    </row>
    <row r="564" spans="19:19" ht="12.75" x14ac:dyDescent="0.2">
      <c r="S564" s="53"/>
    </row>
    <row r="565" spans="19:19" ht="12.75" x14ac:dyDescent="0.2">
      <c r="S565" s="53"/>
    </row>
    <row r="566" spans="19:19" ht="12.75" x14ac:dyDescent="0.2">
      <c r="S566" s="53"/>
    </row>
    <row r="567" spans="19:19" ht="12.75" x14ac:dyDescent="0.2">
      <c r="S567" s="53"/>
    </row>
    <row r="568" spans="19:19" ht="12.75" x14ac:dyDescent="0.2">
      <c r="S568" s="53"/>
    </row>
    <row r="569" spans="19:19" ht="12.75" x14ac:dyDescent="0.2">
      <c r="S569" s="53"/>
    </row>
    <row r="570" spans="19:19" ht="12.75" x14ac:dyDescent="0.2">
      <c r="S570" s="53"/>
    </row>
    <row r="571" spans="19:19" ht="12.75" x14ac:dyDescent="0.2">
      <c r="S571" s="53"/>
    </row>
    <row r="572" spans="19:19" ht="12.75" x14ac:dyDescent="0.2">
      <c r="S572" s="53"/>
    </row>
    <row r="573" spans="19:19" ht="12.75" x14ac:dyDescent="0.2">
      <c r="S573" s="53"/>
    </row>
    <row r="574" spans="19:19" ht="12.75" x14ac:dyDescent="0.2">
      <c r="S574" s="53"/>
    </row>
    <row r="575" spans="19:19" ht="12.75" x14ac:dyDescent="0.2">
      <c r="S575" s="53"/>
    </row>
    <row r="576" spans="19:19" ht="12.75" x14ac:dyDescent="0.2">
      <c r="S576" s="53"/>
    </row>
    <row r="577" spans="19:19" ht="12.75" x14ac:dyDescent="0.2">
      <c r="S577" s="53"/>
    </row>
    <row r="578" spans="19:19" ht="12.75" x14ac:dyDescent="0.2">
      <c r="S578" s="53"/>
    </row>
    <row r="579" spans="19:19" ht="12.75" x14ac:dyDescent="0.2">
      <c r="S579" s="53"/>
    </row>
    <row r="580" spans="19:19" ht="12.75" x14ac:dyDescent="0.2">
      <c r="S580" s="53"/>
    </row>
    <row r="581" spans="19:19" ht="12.75" x14ac:dyDescent="0.2">
      <c r="S581" s="53"/>
    </row>
    <row r="582" spans="19:19" ht="12.75" x14ac:dyDescent="0.2">
      <c r="S582" s="53"/>
    </row>
    <row r="583" spans="19:19" ht="12.75" x14ac:dyDescent="0.2">
      <c r="S583" s="53"/>
    </row>
    <row r="584" spans="19:19" ht="12.75" x14ac:dyDescent="0.2">
      <c r="S584" s="53"/>
    </row>
    <row r="585" spans="19:19" ht="12.75" x14ac:dyDescent="0.2">
      <c r="S585" s="53"/>
    </row>
    <row r="586" spans="19:19" ht="12.75" x14ac:dyDescent="0.2">
      <c r="S586" s="53"/>
    </row>
    <row r="587" spans="19:19" ht="12.75" x14ac:dyDescent="0.2">
      <c r="S587" s="53"/>
    </row>
    <row r="588" spans="19:19" ht="12.75" x14ac:dyDescent="0.2">
      <c r="S588" s="53"/>
    </row>
    <row r="589" spans="19:19" ht="12.75" x14ac:dyDescent="0.2">
      <c r="S589" s="53"/>
    </row>
    <row r="590" spans="19:19" ht="12.75" x14ac:dyDescent="0.2">
      <c r="S590" s="53"/>
    </row>
    <row r="591" spans="19:19" ht="12.75" x14ac:dyDescent="0.2">
      <c r="S591" s="53"/>
    </row>
    <row r="592" spans="19:19" ht="12.75" x14ac:dyDescent="0.2">
      <c r="S592" s="53"/>
    </row>
    <row r="593" spans="19:19" ht="12.75" x14ac:dyDescent="0.2">
      <c r="S593" s="53"/>
    </row>
    <row r="594" spans="19:19" ht="12.75" x14ac:dyDescent="0.2">
      <c r="S594" s="53"/>
    </row>
    <row r="595" spans="19:19" ht="12.75" x14ac:dyDescent="0.2">
      <c r="S595" s="53"/>
    </row>
    <row r="596" spans="19:19" ht="12.75" x14ac:dyDescent="0.2">
      <c r="S596" s="53"/>
    </row>
    <row r="597" spans="19:19" ht="12.75" x14ac:dyDescent="0.2">
      <c r="S597" s="53"/>
    </row>
    <row r="598" spans="19:19" ht="12.75" x14ac:dyDescent="0.2">
      <c r="S598" s="53"/>
    </row>
    <row r="599" spans="19:19" ht="12.75" x14ac:dyDescent="0.2">
      <c r="S599" s="53"/>
    </row>
    <row r="600" spans="19:19" ht="12.75" x14ac:dyDescent="0.2">
      <c r="S600" s="53"/>
    </row>
    <row r="601" spans="19:19" ht="12.75" x14ac:dyDescent="0.2">
      <c r="S601" s="53"/>
    </row>
    <row r="602" spans="19:19" ht="12.75" x14ac:dyDescent="0.2">
      <c r="S602" s="53"/>
    </row>
    <row r="603" spans="19:19" ht="12.75" x14ac:dyDescent="0.2">
      <c r="S603" s="53"/>
    </row>
    <row r="604" spans="19:19" ht="12.75" x14ac:dyDescent="0.2">
      <c r="S604" s="53"/>
    </row>
    <row r="605" spans="19:19" ht="12.75" x14ac:dyDescent="0.2">
      <c r="S605" s="53"/>
    </row>
    <row r="606" spans="19:19" ht="12.75" x14ac:dyDescent="0.2">
      <c r="S606" s="53"/>
    </row>
    <row r="607" spans="19:19" ht="12.75" x14ac:dyDescent="0.2">
      <c r="S607" s="53"/>
    </row>
    <row r="608" spans="19:19" ht="12.75" x14ac:dyDescent="0.2">
      <c r="S608" s="53"/>
    </row>
    <row r="609" spans="19:19" ht="12.75" x14ac:dyDescent="0.2">
      <c r="S609" s="53"/>
    </row>
    <row r="610" spans="19:19" ht="12.75" x14ac:dyDescent="0.2">
      <c r="S610" s="53"/>
    </row>
    <row r="611" spans="19:19" ht="12.75" x14ac:dyDescent="0.2">
      <c r="S611" s="53"/>
    </row>
    <row r="612" spans="19:19" ht="12.75" x14ac:dyDescent="0.2">
      <c r="S612" s="53"/>
    </row>
    <row r="613" spans="19:19" ht="12.75" x14ac:dyDescent="0.2">
      <c r="S613" s="53"/>
    </row>
    <row r="614" spans="19:19" ht="12.75" x14ac:dyDescent="0.2">
      <c r="S614" s="53"/>
    </row>
    <row r="615" spans="19:19" ht="12.75" x14ac:dyDescent="0.2">
      <c r="S615" s="53"/>
    </row>
    <row r="616" spans="19:19" ht="12.75" x14ac:dyDescent="0.2">
      <c r="S616" s="53"/>
    </row>
    <row r="617" spans="19:19" ht="12.75" x14ac:dyDescent="0.2">
      <c r="S617" s="53"/>
    </row>
    <row r="618" spans="19:19" ht="12.75" x14ac:dyDescent="0.2">
      <c r="S618" s="53"/>
    </row>
    <row r="619" spans="19:19" ht="12.75" x14ac:dyDescent="0.2">
      <c r="S619" s="53"/>
    </row>
    <row r="620" spans="19:19" ht="12.75" x14ac:dyDescent="0.2">
      <c r="S620" s="53"/>
    </row>
    <row r="621" spans="19:19" ht="12.75" x14ac:dyDescent="0.2">
      <c r="S621" s="53"/>
    </row>
    <row r="622" spans="19:19" ht="12.75" x14ac:dyDescent="0.2">
      <c r="S622" s="53"/>
    </row>
    <row r="623" spans="19:19" ht="12.75" x14ac:dyDescent="0.2">
      <c r="S623" s="53"/>
    </row>
    <row r="624" spans="19:19" ht="12.75" x14ac:dyDescent="0.2">
      <c r="S624" s="53"/>
    </row>
    <row r="625" spans="19:19" ht="12.75" x14ac:dyDescent="0.2">
      <c r="S625" s="53"/>
    </row>
    <row r="626" spans="19:19" ht="12.75" x14ac:dyDescent="0.2">
      <c r="S626" s="53"/>
    </row>
    <row r="627" spans="19:19" ht="12.75" x14ac:dyDescent="0.2">
      <c r="S627" s="53"/>
    </row>
    <row r="628" spans="19:19" ht="12.75" x14ac:dyDescent="0.2">
      <c r="S628" s="53"/>
    </row>
    <row r="629" spans="19:19" ht="12.75" x14ac:dyDescent="0.2">
      <c r="S629" s="53"/>
    </row>
    <row r="630" spans="19:19" ht="12.75" x14ac:dyDescent="0.2">
      <c r="S630" s="53"/>
    </row>
    <row r="631" spans="19:19" ht="12.75" x14ac:dyDescent="0.2">
      <c r="S631" s="53"/>
    </row>
    <row r="632" spans="19:19" ht="12.75" x14ac:dyDescent="0.2">
      <c r="S632" s="53"/>
    </row>
    <row r="633" spans="19:19" ht="12.75" x14ac:dyDescent="0.2">
      <c r="S633" s="53"/>
    </row>
    <row r="634" spans="19:19" ht="12.75" x14ac:dyDescent="0.2">
      <c r="S634" s="53"/>
    </row>
    <row r="635" spans="19:19" ht="12.75" x14ac:dyDescent="0.2">
      <c r="S635" s="53"/>
    </row>
    <row r="636" spans="19:19" ht="12.75" x14ac:dyDescent="0.2">
      <c r="S636" s="53"/>
    </row>
    <row r="637" spans="19:19" ht="12.75" x14ac:dyDescent="0.2">
      <c r="S637" s="53"/>
    </row>
    <row r="638" spans="19:19" ht="12.75" x14ac:dyDescent="0.2">
      <c r="S638" s="53"/>
    </row>
    <row r="639" spans="19:19" ht="12.75" x14ac:dyDescent="0.2">
      <c r="S639" s="53"/>
    </row>
    <row r="640" spans="19:19" ht="12.75" x14ac:dyDescent="0.2">
      <c r="S640" s="53"/>
    </row>
    <row r="641" spans="19:19" ht="12.75" x14ac:dyDescent="0.2">
      <c r="S641" s="53"/>
    </row>
    <row r="642" spans="19:19" ht="12.75" x14ac:dyDescent="0.2">
      <c r="S642" s="53"/>
    </row>
    <row r="643" spans="19:19" ht="12.75" x14ac:dyDescent="0.2">
      <c r="S643" s="53"/>
    </row>
    <row r="644" spans="19:19" ht="12.75" x14ac:dyDescent="0.2">
      <c r="S644" s="53"/>
    </row>
    <row r="645" spans="19:19" ht="12.75" x14ac:dyDescent="0.2">
      <c r="S645" s="53"/>
    </row>
    <row r="646" spans="19:19" ht="12.75" x14ac:dyDescent="0.2">
      <c r="S646" s="53"/>
    </row>
    <row r="647" spans="19:19" ht="12.75" x14ac:dyDescent="0.2">
      <c r="S647" s="53"/>
    </row>
    <row r="648" spans="19:19" ht="12.75" x14ac:dyDescent="0.2">
      <c r="S648" s="53"/>
    </row>
    <row r="649" spans="19:19" ht="12.75" x14ac:dyDescent="0.2">
      <c r="S649" s="53"/>
    </row>
    <row r="650" spans="19:19" ht="12.75" x14ac:dyDescent="0.2">
      <c r="S650" s="53"/>
    </row>
    <row r="651" spans="19:19" ht="12.75" x14ac:dyDescent="0.2">
      <c r="S651" s="53"/>
    </row>
    <row r="652" spans="19:19" ht="12.75" x14ac:dyDescent="0.2">
      <c r="S652" s="53"/>
    </row>
    <row r="653" spans="19:19" ht="12.75" x14ac:dyDescent="0.2">
      <c r="S653" s="53"/>
    </row>
    <row r="654" spans="19:19" ht="12.75" x14ac:dyDescent="0.2">
      <c r="S654" s="53"/>
    </row>
    <row r="655" spans="19:19" ht="12.75" x14ac:dyDescent="0.2">
      <c r="S655" s="53"/>
    </row>
    <row r="656" spans="19:19" ht="12.75" x14ac:dyDescent="0.2">
      <c r="S656" s="53"/>
    </row>
    <row r="657" spans="19:19" ht="12.75" x14ac:dyDescent="0.2">
      <c r="S657" s="53"/>
    </row>
    <row r="658" spans="19:19" ht="12.75" x14ac:dyDescent="0.2">
      <c r="S658" s="53"/>
    </row>
    <row r="659" spans="19:19" ht="12.75" x14ac:dyDescent="0.2">
      <c r="S659" s="53"/>
    </row>
    <row r="660" spans="19:19" ht="12.75" x14ac:dyDescent="0.2">
      <c r="S660" s="53"/>
    </row>
    <row r="661" spans="19:19" ht="12.75" x14ac:dyDescent="0.2">
      <c r="S661" s="53"/>
    </row>
    <row r="662" spans="19:19" ht="12.75" x14ac:dyDescent="0.2">
      <c r="S662" s="53"/>
    </row>
    <row r="663" spans="19:19" ht="12.75" x14ac:dyDescent="0.2">
      <c r="S663" s="53"/>
    </row>
    <row r="664" spans="19:19" ht="12.75" x14ac:dyDescent="0.2">
      <c r="S664" s="53"/>
    </row>
    <row r="665" spans="19:19" ht="12.75" x14ac:dyDescent="0.2">
      <c r="S665" s="53"/>
    </row>
    <row r="666" spans="19:19" ht="12.75" x14ac:dyDescent="0.2">
      <c r="S666" s="53"/>
    </row>
    <row r="667" spans="19:19" ht="12.75" x14ac:dyDescent="0.2">
      <c r="S667" s="53"/>
    </row>
    <row r="668" spans="19:19" ht="12.75" x14ac:dyDescent="0.2">
      <c r="S668" s="53"/>
    </row>
    <row r="669" spans="19:19" ht="12.75" x14ac:dyDescent="0.2">
      <c r="S669" s="53"/>
    </row>
    <row r="670" spans="19:19" ht="12.75" x14ac:dyDescent="0.2">
      <c r="S670" s="53"/>
    </row>
    <row r="671" spans="19:19" ht="12.75" x14ac:dyDescent="0.2">
      <c r="S671" s="53"/>
    </row>
    <row r="672" spans="19:19" ht="12.75" x14ac:dyDescent="0.2">
      <c r="S672" s="53"/>
    </row>
    <row r="673" spans="19:19" ht="12.75" x14ac:dyDescent="0.2">
      <c r="S673" s="53"/>
    </row>
    <row r="674" spans="19:19" ht="12.75" x14ac:dyDescent="0.2">
      <c r="S674" s="53"/>
    </row>
    <row r="675" spans="19:19" ht="12.75" x14ac:dyDescent="0.2">
      <c r="S675" s="53"/>
    </row>
    <row r="676" spans="19:19" ht="12.75" x14ac:dyDescent="0.2">
      <c r="S676" s="53"/>
    </row>
    <row r="677" spans="19:19" ht="12.75" x14ac:dyDescent="0.2">
      <c r="S677" s="53"/>
    </row>
    <row r="678" spans="19:19" ht="12.75" x14ac:dyDescent="0.2">
      <c r="S678" s="53"/>
    </row>
    <row r="679" spans="19:19" ht="12.75" x14ac:dyDescent="0.2">
      <c r="S679" s="53"/>
    </row>
    <row r="680" spans="19:19" ht="12.75" x14ac:dyDescent="0.2">
      <c r="S680" s="53"/>
    </row>
    <row r="681" spans="19:19" ht="12.75" x14ac:dyDescent="0.2">
      <c r="S681" s="53"/>
    </row>
    <row r="682" spans="19:19" ht="12.75" x14ac:dyDescent="0.2">
      <c r="S682" s="53"/>
    </row>
    <row r="683" spans="19:19" ht="12.75" x14ac:dyDescent="0.2">
      <c r="S683" s="53"/>
    </row>
    <row r="684" spans="19:19" ht="12.75" x14ac:dyDescent="0.2">
      <c r="S684" s="53"/>
    </row>
    <row r="685" spans="19:19" ht="12.75" x14ac:dyDescent="0.2">
      <c r="S685" s="53"/>
    </row>
    <row r="686" spans="19:19" ht="12.75" x14ac:dyDescent="0.2">
      <c r="S686" s="53"/>
    </row>
    <row r="687" spans="19:19" ht="12.75" x14ac:dyDescent="0.2">
      <c r="S687" s="53"/>
    </row>
    <row r="688" spans="19:19" ht="12.75" x14ac:dyDescent="0.2">
      <c r="S688" s="53"/>
    </row>
    <row r="689" spans="19:19" ht="12.75" x14ac:dyDescent="0.2">
      <c r="S689" s="53"/>
    </row>
    <row r="690" spans="19:19" ht="12.75" x14ac:dyDescent="0.2">
      <c r="S690" s="53"/>
    </row>
    <row r="691" spans="19:19" ht="12.75" x14ac:dyDescent="0.2">
      <c r="S691" s="53"/>
    </row>
    <row r="692" spans="19:19" ht="12.75" x14ac:dyDescent="0.2">
      <c r="S692" s="53"/>
    </row>
    <row r="693" spans="19:19" ht="12.75" x14ac:dyDescent="0.2">
      <c r="S693" s="53"/>
    </row>
    <row r="694" spans="19:19" ht="12.75" x14ac:dyDescent="0.2">
      <c r="S694" s="53"/>
    </row>
    <row r="695" spans="19:19" ht="12.75" x14ac:dyDescent="0.2">
      <c r="S695" s="53"/>
    </row>
    <row r="696" spans="19:19" ht="12.75" x14ac:dyDescent="0.2">
      <c r="S696" s="53"/>
    </row>
    <row r="697" spans="19:19" ht="12.75" x14ac:dyDescent="0.2">
      <c r="S697" s="53"/>
    </row>
    <row r="698" spans="19:19" ht="12.75" x14ac:dyDescent="0.2">
      <c r="S698" s="53"/>
    </row>
    <row r="699" spans="19:19" ht="12.75" x14ac:dyDescent="0.2">
      <c r="S699" s="53"/>
    </row>
    <row r="700" spans="19:19" ht="12.75" x14ac:dyDescent="0.2">
      <c r="S700" s="53"/>
    </row>
    <row r="701" spans="19:19" ht="12.75" x14ac:dyDescent="0.2">
      <c r="S701" s="53"/>
    </row>
    <row r="702" spans="19:19" ht="12.75" x14ac:dyDescent="0.2">
      <c r="S702" s="53"/>
    </row>
    <row r="703" spans="19:19" ht="12.75" x14ac:dyDescent="0.2">
      <c r="S703" s="53"/>
    </row>
    <row r="704" spans="19:19" ht="12.75" x14ac:dyDescent="0.2">
      <c r="S704" s="53"/>
    </row>
    <row r="705" spans="19:19" ht="12.75" x14ac:dyDescent="0.2">
      <c r="S705" s="53"/>
    </row>
    <row r="706" spans="19:19" ht="12.75" x14ac:dyDescent="0.2">
      <c r="S706" s="53"/>
    </row>
    <row r="707" spans="19:19" ht="12.75" x14ac:dyDescent="0.2">
      <c r="S707" s="53"/>
    </row>
    <row r="708" spans="19:19" ht="12.75" x14ac:dyDescent="0.2">
      <c r="S708" s="53"/>
    </row>
    <row r="709" spans="19:19" ht="12.75" x14ac:dyDescent="0.2">
      <c r="S709" s="53"/>
    </row>
    <row r="710" spans="19:19" ht="12.75" x14ac:dyDescent="0.2">
      <c r="S710" s="53"/>
    </row>
    <row r="711" spans="19:19" ht="12.75" x14ac:dyDescent="0.2">
      <c r="S711" s="53"/>
    </row>
    <row r="712" spans="19:19" ht="12.75" x14ac:dyDescent="0.2">
      <c r="S712" s="53"/>
    </row>
    <row r="713" spans="19:19" ht="12.75" x14ac:dyDescent="0.2">
      <c r="S713" s="53"/>
    </row>
    <row r="714" spans="19:19" ht="12.75" x14ac:dyDescent="0.2">
      <c r="S714" s="53"/>
    </row>
    <row r="715" spans="19:19" ht="12.75" x14ac:dyDescent="0.2">
      <c r="S715" s="53"/>
    </row>
    <row r="716" spans="19:19" ht="12.75" x14ac:dyDescent="0.2">
      <c r="S716" s="53"/>
    </row>
    <row r="717" spans="19:19" ht="12.75" x14ac:dyDescent="0.2">
      <c r="S717" s="53"/>
    </row>
    <row r="718" spans="19:19" ht="12.75" x14ac:dyDescent="0.2">
      <c r="S718" s="53"/>
    </row>
    <row r="719" spans="19:19" ht="12.75" x14ac:dyDescent="0.2">
      <c r="S719" s="53"/>
    </row>
    <row r="720" spans="19:19" ht="12.75" x14ac:dyDescent="0.2">
      <c r="S720" s="53"/>
    </row>
    <row r="721" spans="19:19" ht="12.75" x14ac:dyDescent="0.2">
      <c r="S721" s="53"/>
    </row>
    <row r="722" spans="19:19" ht="12.75" x14ac:dyDescent="0.2">
      <c r="S722" s="53"/>
    </row>
    <row r="723" spans="19:19" ht="12.75" x14ac:dyDescent="0.2">
      <c r="S723" s="53"/>
    </row>
    <row r="724" spans="19:19" ht="12.75" x14ac:dyDescent="0.2">
      <c r="S724" s="53"/>
    </row>
    <row r="725" spans="19:19" ht="12.75" x14ac:dyDescent="0.2">
      <c r="S725" s="53"/>
    </row>
    <row r="726" spans="19:19" ht="12.75" x14ac:dyDescent="0.2">
      <c r="S726" s="53"/>
    </row>
    <row r="727" spans="19:19" ht="12.75" x14ac:dyDescent="0.2">
      <c r="S727" s="53"/>
    </row>
    <row r="728" spans="19:19" ht="12.75" x14ac:dyDescent="0.2">
      <c r="S728" s="53"/>
    </row>
    <row r="729" spans="19:19" ht="12.75" x14ac:dyDescent="0.2">
      <c r="S729" s="53"/>
    </row>
    <row r="730" spans="19:19" ht="12.75" x14ac:dyDescent="0.2">
      <c r="S730" s="53"/>
    </row>
    <row r="731" spans="19:19" ht="12.75" x14ac:dyDescent="0.2">
      <c r="S731" s="53"/>
    </row>
    <row r="732" spans="19:19" ht="12.75" x14ac:dyDescent="0.2">
      <c r="S732" s="53"/>
    </row>
    <row r="733" spans="19:19" ht="12.75" x14ac:dyDescent="0.2">
      <c r="S733" s="53"/>
    </row>
    <row r="734" spans="19:19" ht="12.75" x14ac:dyDescent="0.2">
      <c r="S734" s="53"/>
    </row>
    <row r="735" spans="19:19" ht="12.75" x14ac:dyDescent="0.2">
      <c r="S735" s="53"/>
    </row>
    <row r="736" spans="19:19" ht="12.75" x14ac:dyDescent="0.2">
      <c r="S736" s="53"/>
    </row>
    <row r="737" spans="19:19" ht="12.75" x14ac:dyDescent="0.2">
      <c r="S737" s="53"/>
    </row>
    <row r="738" spans="19:19" ht="12.75" x14ac:dyDescent="0.2">
      <c r="S738" s="53"/>
    </row>
    <row r="739" spans="19:19" ht="12.75" x14ac:dyDescent="0.2">
      <c r="S739" s="53"/>
    </row>
    <row r="740" spans="19:19" ht="12.75" x14ac:dyDescent="0.2">
      <c r="S740" s="53"/>
    </row>
    <row r="741" spans="19:19" ht="12.75" x14ac:dyDescent="0.2">
      <c r="S741" s="53"/>
    </row>
    <row r="742" spans="19:19" ht="12.75" x14ac:dyDescent="0.2">
      <c r="S742" s="53"/>
    </row>
    <row r="743" spans="19:19" ht="12.75" x14ac:dyDescent="0.2">
      <c r="S743" s="53"/>
    </row>
    <row r="744" spans="19:19" ht="12.75" x14ac:dyDescent="0.2">
      <c r="S744" s="53"/>
    </row>
    <row r="745" spans="19:19" ht="12.75" x14ac:dyDescent="0.2">
      <c r="S745" s="53"/>
    </row>
    <row r="746" spans="19:19" ht="12.75" x14ac:dyDescent="0.2">
      <c r="S746" s="53"/>
    </row>
    <row r="747" spans="19:19" ht="12.75" x14ac:dyDescent="0.2">
      <c r="S747" s="53"/>
    </row>
    <row r="748" spans="19:19" ht="12.75" x14ac:dyDescent="0.2">
      <c r="S748" s="53"/>
    </row>
    <row r="749" spans="19:19" ht="12.75" x14ac:dyDescent="0.2">
      <c r="S749" s="53"/>
    </row>
    <row r="750" spans="19:19" ht="12.75" x14ac:dyDescent="0.2">
      <c r="S750" s="53"/>
    </row>
    <row r="751" spans="19:19" ht="12.75" x14ac:dyDescent="0.2">
      <c r="S751" s="53"/>
    </row>
    <row r="752" spans="19:19" ht="12.75" x14ac:dyDescent="0.2">
      <c r="S752" s="53"/>
    </row>
    <row r="753" spans="19:19" ht="12.75" x14ac:dyDescent="0.2">
      <c r="S753" s="53"/>
    </row>
    <row r="754" spans="19:19" ht="12.75" x14ac:dyDescent="0.2">
      <c r="S754" s="53"/>
    </row>
    <row r="755" spans="19:19" ht="12.75" x14ac:dyDescent="0.2">
      <c r="S755" s="53"/>
    </row>
    <row r="756" spans="19:19" ht="12.75" x14ac:dyDescent="0.2">
      <c r="S756" s="53"/>
    </row>
    <row r="757" spans="19:19" ht="12.75" x14ac:dyDescent="0.2">
      <c r="S757" s="53"/>
    </row>
    <row r="758" spans="19:19" ht="12.75" x14ac:dyDescent="0.2">
      <c r="S758" s="53"/>
    </row>
    <row r="759" spans="19:19" ht="12.75" x14ac:dyDescent="0.2">
      <c r="S759" s="53"/>
    </row>
    <row r="760" spans="19:19" ht="12.75" x14ac:dyDescent="0.2">
      <c r="S760" s="53"/>
    </row>
    <row r="761" spans="19:19" ht="12.75" x14ac:dyDescent="0.2">
      <c r="S761" s="53"/>
    </row>
    <row r="762" spans="19:19" ht="12.75" x14ac:dyDescent="0.2">
      <c r="S762" s="53"/>
    </row>
    <row r="763" spans="19:19" ht="12.75" x14ac:dyDescent="0.2">
      <c r="S763" s="53"/>
    </row>
    <row r="764" spans="19:19" ht="12.75" x14ac:dyDescent="0.2">
      <c r="S764" s="53"/>
    </row>
    <row r="765" spans="19:19" ht="12.75" x14ac:dyDescent="0.2">
      <c r="S765" s="53"/>
    </row>
    <row r="766" spans="19:19" ht="12.75" x14ac:dyDescent="0.2">
      <c r="S766" s="53"/>
    </row>
    <row r="767" spans="19:19" ht="12.75" x14ac:dyDescent="0.2">
      <c r="S767" s="53"/>
    </row>
    <row r="768" spans="19:19" ht="12.75" x14ac:dyDescent="0.2">
      <c r="S768" s="53"/>
    </row>
    <row r="769" spans="19:19" ht="12.75" x14ac:dyDescent="0.2">
      <c r="S769" s="53"/>
    </row>
    <row r="770" spans="19:19" ht="12.75" x14ac:dyDescent="0.2">
      <c r="S770" s="53"/>
    </row>
    <row r="771" spans="19:19" ht="12.75" x14ac:dyDescent="0.2">
      <c r="S771" s="53"/>
    </row>
    <row r="772" spans="19:19" ht="12.75" x14ac:dyDescent="0.2">
      <c r="S772" s="53"/>
    </row>
    <row r="773" spans="19:19" ht="12.75" x14ac:dyDescent="0.2">
      <c r="S773" s="53"/>
    </row>
    <row r="774" spans="19:19" ht="12.75" x14ac:dyDescent="0.2">
      <c r="S774" s="53"/>
    </row>
    <row r="775" spans="19:19" ht="12.75" x14ac:dyDescent="0.2">
      <c r="S775" s="53"/>
    </row>
    <row r="776" spans="19:19" ht="12.75" x14ac:dyDescent="0.2">
      <c r="S776" s="53"/>
    </row>
    <row r="777" spans="19:19" ht="12.75" x14ac:dyDescent="0.2">
      <c r="S777" s="53"/>
    </row>
    <row r="778" spans="19:19" ht="12.75" x14ac:dyDescent="0.2">
      <c r="S778" s="53"/>
    </row>
    <row r="779" spans="19:19" ht="12.75" x14ac:dyDescent="0.2">
      <c r="S779" s="53"/>
    </row>
    <row r="780" spans="19:19" ht="12.75" x14ac:dyDescent="0.2">
      <c r="S780" s="53"/>
    </row>
    <row r="781" spans="19:19" ht="12.75" x14ac:dyDescent="0.2">
      <c r="S781" s="53"/>
    </row>
    <row r="782" spans="19:19" ht="12.75" x14ac:dyDescent="0.2">
      <c r="S782" s="53"/>
    </row>
    <row r="783" spans="19:19" ht="12.75" x14ac:dyDescent="0.2">
      <c r="S783" s="53"/>
    </row>
    <row r="784" spans="19:19" ht="12.75" x14ac:dyDescent="0.2">
      <c r="S784" s="53"/>
    </row>
    <row r="785" spans="19:19" ht="12.75" x14ac:dyDescent="0.2">
      <c r="S785" s="53"/>
    </row>
    <row r="786" spans="19:19" ht="12.75" x14ac:dyDescent="0.2">
      <c r="S786" s="53"/>
    </row>
    <row r="787" spans="19:19" ht="12.75" x14ac:dyDescent="0.2">
      <c r="S787" s="53"/>
    </row>
    <row r="788" spans="19:19" ht="12.75" x14ac:dyDescent="0.2">
      <c r="S788" s="53"/>
    </row>
    <row r="789" spans="19:19" ht="12.75" x14ac:dyDescent="0.2">
      <c r="S789" s="53"/>
    </row>
    <row r="790" spans="19:19" ht="12.75" x14ac:dyDescent="0.2">
      <c r="S790" s="53"/>
    </row>
    <row r="791" spans="19:19" ht="12.75" x14ac:dyDescent="0.2">
      <c r="S791" s="53"/>
    </row>
    <row r="792" spans="19:19" ht="12.75" x14ac:dyDescent="0.2">
      <c r="S792" s="53"/>
    </row>
    <row r="793" spans="19:19" ht="12.75" x14ac:dyDescent="0.2">
      <c r="S793" s="53"/>
    </row>
    <row r="794" spans="19:19" ht="12.75" x14ac:dyDescent="0.2">
      <c r="S794" s="53"/>
    </row>
    <row r="795" spans="19:19" ht="12.75" x14ac:dyDescent="0.2">
      <c r="S795" s="53"/>
    </row>
    <row r="796" spans="19:19" ht="12.75" x14ac:dyDescent="0.2">
      <c r="S796" s="53"/>
    </row>
    <row r="797" spans="19:19" ht="12.75" x14ac:dyDescent="0.2">
      <c r="S797" s="53"/>
    </row>
    <row r="798" spans="19:19" ht="12.75" x14ac:dyDescent="0.2">
      <c r="S798" s="53"/>
    </row>
    <row r="799" spans="19:19" ht="12.75" x14ac:dyDescent="0.2">
      <c r="S799" s="53"/>
    </row>
    <row r="800" spans="19:19" ht="12.75" x14ac:dyDescent="0.2">
      <c r="S800" s="53"/>
    </row>
    <row r="801" spans="19:19" ht="12.75" x14ac:dyDescent="0.2">
      <c r="S801" s="53"/>
    </row>
    <row r="802" spans="19:19" ht="12.75" x14ac:dyDescent="0.2">
      <c r="S802" s="53"/>
    </row>
    <row r="803" spans="19:19" ht="12.75" x14ac:dyDescent="0.2">
      <c r="S803" s="53"/>
    </row>
    <row r="804" spans="19:19" ht="12.75" x14ac:dyDescent="0.2">
      <c r="S804" s="53"/>
    </row>
    <row r="805" spans="19:19" ht="12.75" x14ac:dyDescent="0.2">
      <c r="S805" s="53"/>
    </row>
    <row r="806" spans="19:19" ht="12.75" x14ac:dyDescent="0.2">
      <c r="S806" s="53"/>
    </row>
    <row r="807" spans="19:19" ht="12.75" x14ac:dyDescent="0.2">
      <c r="S807" s="53"/>
    </row>
    <row r="808" spans="19:19" ht="12.75" x14ac:dyDescent="0.2">
      <c r="S808" s="53"/>
    </row>
    <row r="809" spans="19:19" ht="12.75" x14ac:dyDescent="0.2">
      <c r="S809" s="53"/>
    </row>
    <row r="810" spans="19:19" ht="12.75" x14ac:dyDescent="0.2">
      <c r="S810" s="53"/>
    </row>
    <row r="811" spans="19:19" ht="12.75" x14ac:dyDescent="0.2">
      <c r="S811" s="53"/>
    </row>
    <row r="812" spans="19:19" ht="12.75" x14ac:dyDescent="0.2">
      <c r="S812" s="53"/>
    </row>
    <row r="813" spans="19:19" ht="12.75" x14ac:dyDescent="0.2">
      <c r="S813" s="53"/>
    </row>
    <row r="814" spans="19:19" ht="12.75" x14ac:dyDescent="0.2">
      <c r="S814" s="53"/>
    </row>
    <row r="815" spans="19:19" ht="12.75" x14ac:dyDescent="0.2">
      <c r="S815" s="53"/>
    </row>
    <row r="816" spans="19:19" ht="12.75" x14ac:dyDescent="0.2">
      <c r="S816" s="53"/>
    </row>
    <row r="817" spans="19:19" ht="12.75" x14ac:dyDescent="0.2">
      <c r="S817" s="53"/>
    </row>
    <row r="818" spans="19:19" ht="12.75" x14ac:dyDescent="0.2">
      <c r="S818" s="53"/>
    </row>
    <row r="819" spans="19:19" ht="12.75" x14ac:dyDescent="0.2">
      <c r="S819" s="53"/>
    </row>
    <row r="820" spans="19:19" ht="12.75" x14ac:dyDescent="0.2">
      <c r="S820" s="53"/>
    </row>
    <row r="821" spans="19:19" ht="12.75" x14ac:dyDescent="0.2">
      <c r="S821" s="53"/>
    </row>
    <row r="822" spans="19:19" ht="12.75" x14ac:dyDescent="0.2">
      <c r="S822" s="53"/>
    </row>
    <row r="823" spans="19:19" ht="12.75" x14ac:dyDescent="0.2">
      <c r="S823" s="53"/>
    </row>
    <row r="824" spans="19:19" ht="12.75" x14ac:dyDescent="0.2">
      <c r="S824" s="53"/>
    </row>
    <row r="825" spans="19:19" ht="12.75" x14ac:dyDescent="0.2">
      <c r="S825" s="53"/>
    </row>
    <row r="826" spans="19:19" ht="12.75" x14ac:dyDescent="0.2">
      <c r="S826" s="53"/>
    </row>
    <row r="827" spans="19:19" ht="12.75" x14ac:dyDescent="0.2">
      <c r="S827" s="53"/>
    </row>
    <row r="828" spans="19:19" ht="12.75" x14ac:dyDescent="0.2">
      <c r="S828" s="53"/>
    </row>
    <row r="829" spans="19:19" ht="12.75" x14ac:dyDescent="0.2">
      <c r="S829" s="53"/>
    </row>
    <row r="830" spans="19:19" ht="12.75" x14ac:dyDescent="0.2">
      <c r="S830" s="53"/>
    </row>
    <row r="831" spans="19:19" ht="12.75" x14ac:dyDescent="0.2">
      <c r="S831" s="53"/>
    </row>
    <row r="832" spans="19:19" ht="12.75" x14ac:dyDescent="0.2">
      <c r="S832" s="53"/>
    </row>
    <row r="833" spans="19:19" ht="12.75" x14ac:dyDescent="0.2">
      <c r="S833" s="53"/>
    </row>
    <row r="834" spans="19:19" ht="12.75" x14ac:dyDescent="0.2">
      <c r="S834" s="53"/>
    </row>
    <row r="835" spans="19:19" ht="12.75" x14ac:dyDescent="0.2">
      <c r="S835" s="53"/>
    </row>
    <row r="836" spans="19:19" ht="12.75" x14ac:dyDescent="0.2">
      <c r="S836" s="53"/>
    </row>
    <row r="837" spans="19:19" ht="12.75" x14ac:dyDescent="0.2">
      <c r="S837" s="53"/>
    </row>
    <row r="838" spans="19:19" ht="12.75" x14ac:dyDescent="0.2">
      <c r="S838" s="53"/>
    </row>
    <row r="839" spans="19:19" ht="12.75" x14ac:dyDescent="0.2">
      <c r="S839" s="53"/>
    </row>
    <row r="840" spans="19:19" ht="12.75" x14ac:dyDescent="0.2">
      <c r="S840" s="53"/>
    </row>
    <row r="841" spans="19:19" ht="12.75" x14ac:dyDescent="0.2">
      <c r="S841" s="53"/>
    </row>
    <row r="842" spans="19:19" ht="12.75" x14ac:dyDescent="0.2">
      <c r="S842" s="53"/>
    </row>
    <row r="843" spans="19:19" ht="12.75" x14ac:dyDescent="0.2">
      <c r="S843" s="53"/>
    </row>
    <row r="844" spans="19:19" ht="12.75" x14ac:dyDescent="0.2">
      <c r="S844" s="53"/>
    </row>
    <row r="845" spans="19:19" ht="12.75" x14ac:dyDescent="0.2">
      <c r="S845" s="53"/>
    </row>
    <row r="846" spans="19:19" ht="12.75" x14ac:dyDescent="0.2">
      <c r="S846" s="53"/>
    </row>
    <row r="847" spans="19:19" ht="12.75" x14ac:dyDescent="0.2">
      <c r="S847" s="53"/>
    </row>
    <row r="848" spans="19:19" ht="12.75" x14ac:dyDescent="0.2">
      <c r="S848" s="53"/>
    </row>
    <row r="849" spans="19:19" ht="12.75" x14ac:dyDescent="0.2">
      <c r="S849" s="53"/>
    </row>
    <row r="850" spans="19:19" ht="12.75" x14ac:dyDescent="0.2">
      <c r="S850" s="53"/>
    </row>
    <row r="851" spans="19:19" ht="12.75" x14ac:dyDescent="0.2">
      <c r="S851" s="53"/>
    </row>
    <row r="852" spans="19:19" ht="12.75" x14ac:dyDescent="0.2">
      <c r="S852" s="53"/>
    </row>
    <row r="853" spans="19:19" ht="12.75" x14ac:dyDescent="0.2">
      <c r="S853" s="53"/>
    </row>
    <row r="854" spans="19:19" ht="12.75" x14ac:dyDescent="0.2">
      <c r="S854" s="53"/>
    </row>
    <row r="855" spans="19:19" ht="12.75" x14ac:dyDescent="0.2">
      <c r="S855" s="53"/>
    </row>
    <row r="856" spans="19:19" ht="12.75" x14ac:dyDescent="0.2">
      <c r="S856" s="53"/>
    </row>
    <row r="857" spans="19:19" ht="12.75" x14ac:dyDescent="0.2">
      <c r="S857" s="53"/>
    </row>
    <row r="858" spans="19:19" ht="12.75" x14ac:dyDescent="0.2">
      <c r="S858" s="53"/>
    </row>
    <row r="859" spans="19:19" ht="12.75" x14ac:dyDescent="0.2">
      <c r="S859" s="53"/>
    </row>
    <row r="860" spans="19:19" ht="12.75" x14ac:dyDescent="0.2">
      <c r="S860" s="53"/>
    </row>
    <row r="861" spans="19:19" ht="12.75" x14ac:dyDescent="0.2">
      <c r="S861" s="53"/>
    </row>
    <row r="862" spans="19:19" ht="12.75" x14ac:dyDescent="0.2">
      <c r="S862" s="53"/>
    </row>
    <row r="863" spans="19:19" ht="12.75" x14ac:dyDescent="0.2">
      <c r="S863" s="53"/>
    </row>
    <row r="864" spans="19:19" ht="12.75" x14ac:dyDescent="0.2">
      <c r="S864" s="53"/>
    </row>
    <row r="865" spans="19:19" ht="12.75" x14ac:dyDescent="0.2">
      <c r="S865" s="53"/>
    </row>
    <row r="866" spans="19:19" ht="12.75" x14ac:dyDescent="0.2">
      <c r="S866" s="53"/>
    </row>
    <row r="867" spans="19:19" ht="12.75" x14ac:dyDescent="0.2">
      <c r="S867" s="53"/>
    </row>
    <row r="868" spans="19:19" ht="12.75" x14ac:dyDescent="0.2">
      <c r="S868" s="53"/>
    </row>
    <row r="869" spans="19:19" ht="12.75" x14ac:dyDescent="0.2">
      <c r="S869" s="53"/>
    </row>
    <row r="870" spans="19:19" ht="12.75" x14ac:dyDescent="0.2">
      <c r="S870" s="53"/>
    </row>
    <row r="871" spans="19:19" ht="12.75" x14ac:dyDescent="0.2">
      <c r="S871" s="53"/>
    </row>
    <row r="872" spans="19:19" ht="12.75" x14ac:dyDescent="0.2">
      <c r="S872" s="53"/>
    </row>
    <row r="873" spans="19:19" ht="12.75" x14ac:dyDescent="0.2">
      <c r="S873" s="53"/>
    </row>
    <row r="874" spans="19:19" ht="12.75" x14ac:dyDescent="0.2">
      <c r="S874" s="53"/>
    </row>
    <row r="875" spans="19:19" ht="12.75" x14ac:dyDescent="0.2">
      <c r="S875" s="53"/>
    </row>
    <row r="876" spans="19:19" ht="12.75" x14ac:dyDescent="0.2">
      <c r="S876" s="53"/>
    </row>
    <row r="877" spans="19:19" ht="12.75" x14ac:dyDescent="0.2">
      <c r="S877" s="53"/>
    </row>
    <row r="878" spans="19:19" ht="12.75" x14ac:dyDescent="0.2">
      <c r="S878" s="53"/>
    </row>
    <row r="879" spans="19:19" ht="12.75" x14ac:dyDescent="0.2">
      <c r="S879" s="53"/>
    </row>
    <row r="880" spans="19:19" ht="12.75" x14ac:dyDescent="0.2">
      <c r="S880" s="53"/>
    </row>
    <row r="881" spans="19:19" ht="12.75" x14ac:dyDescent="0.2">
      <c r="S881" s="53"/>
    </row>
    <row r="882" spans="19:19" ht="12.75" x14ac:dyDescent="0.2">
      <c r="S882" s="53"/>
    </row>
    <row r="883" spans="19:19" ht="12.75" x14ac:dyDescent="0.2">
      <c r="S883" s="53"/>
    </row>
    <row r="884" spans="19:19" ht="12.75" x14ac:dyDescent="0.2">
      <c r="S884" s="53"/>
    </row>
    <row r="885" spans="19:19" ht="12.75" x14ac:dyDescent="0.2">
      <c r="S885" s="53"/>
    </row>
    <row r="886" spans="19:19" ht="12.75" x14ac:dyDescent="0.2">
      <c r="S886" s="53"/>
    </row>
    <row r="887" spans="19:19" ht="12.75" x14ac:dyDescent="0.2">
      <c r="S887" s="53"/>
    </row>
    <row r="888" spans="19:19" ht="12.75" x14ac:dyDescent="0.2">
      <c r="S888" s="53"/>
    </row>
    <row r="889" spans="19:19" ht="12.75" x14ac:dyDescent="0.2">
      <c r="S889" s="53"/>
    </row>
    <row r="890" spans="19:19" ht="12.75" x14ac:dyDescent="0.2">
      <c r="S890" s="53"/>
    </row>
    <row r="891" spans="19:19" ht="12.75" x14ac:dyDescent="0.2">
      <c r="S891" s="53"/>
    </row>
    <row r="892" spans="19:19" ht="12.75" x14ac:dyDescent="0.2">
      <c r="S892" s="53"/>
    </row>
    <row r="893" spans="19:19" ht="12.75" x14ac:dyDescent="0.2">
      <c r="S893" s="53"/>
    </row>
    <row r="894" spans="19:19" ht="12.75" x14ac:dyDescent="0.2">
      <c r="S894" s="53"/>
    </row>
    <row r="895" spans="19:19" ht="12.75" x14ac:dyDescent="0.2">
      <c r="S895" s="53"/>
    </row>
    <row r="896" spans="19:19" ht="12.75" x14ac:dyDescent="0.2">
      <c r="S896" s="53"/>
    </row>
    <row r="897" spans="19:19" ht="12.75" x14ac:dyDescent="0.2">
      <c r="S897" s="53"/>
    </row>
    <row r="898" spans="19:19" ht="12.75" x14ac:dyDescent="0.2">
      <c r="S898" s="53"/>
    </row>
    <row r="899" spans="19:19" ht="12.75" x14ac:dyDescent="0.2">
      <c r="S899" s="53"/>
    </row>
    <row r="900" spans="19:19" ht="12.75" x14ac:dyDescent="0.2">
      <c r="S900" s="53"/>
    </row>
    <row r="901" spans="19:19" ht="12.75" x14ac:dyDescent="0.2">
      <c r="S901" s="53"/>
    </row>
    <row r="902" spans="19:19" ht="12.75" x14ac:dyDescent="0.2">
      <c r="S902" s="53"/>
    </row>
    <row r="903" spans="19:19" ht="12.75" x14ac:dyDescent="0.2">
      <c r="S903" s="53"/>
    </row>
    <row r="904" spans="19:19" ht="12.75" x14ac:dyDescent="0.2">
      <c r="S904" s="53"/>
    </row>
    <row r="905" spans="19:19" ht="12.75" x14ac:dyDescent="0.2">
      <c r="S905" s="53"/>
    </row>
    <row r="906" spans="19:19" ht="12.75" x14ac:dyDescent="0.2">
      <c r="S906" s="53"/>
    </row>
    <row r="907" spans="19:19" ht="12.75" x14ac:dyDescent="0.2">
      <c r="S907" s="53"/>
    </row>
    <row r="908" spans="19:19" ht="12.75" x14ac:dyDescent="0.2">
      <c r="S908" s="53"/>
    </row>
    <row r="909" spans="19:19" ht="12.75" x14ac:dyDescent="0.2">
      <c r="S909" s="53"/>
    </row>
    <row r="910" spans="19:19" ht="12.75" x14ac:dyDescent="0.2">
      <c r="S910" s="53"/>
    </row>
    <row r="911" spans="19:19" ht="12.75" x14ac:dyDescent="0.2">
      <c r="S911" s="53"/>
    </row>
    <row r="912" spans="19:19" ht="12.75" x14ac:dyDescent="0.2">
      <c r="S912" s="53"/>
    </row>
    <row r="913" spans="19:19" ht="12.75" x14ac:dyDescent="0.2">
      <c r="S913" s="53"/>
    </row>
    <row r="914" spans="19:19" ht="12.75" x14ac:dyDescent="0.2">
      <c r="S914" s="53"/>
    </row>
    <row r="915" spans="19:19" ht="12.75" x14ac:dyDescent="0.2">
      <c r="S915" s="53"/>
    </row>
    <row r="916" spans="19:19" ht="12.75" x14ac:dyDescent="0.2">
      <c r="S916" s="53"/>
    </row>
    <row r="917" spans="19:19" ht="12.75" x14ac:dyDescent="0.2">
      <c r="S917" s="53"/>
    </row>
    <row r="918" spans="19:19" ht="12.75" x14ac:dyDescent="0.2">
      <c r="S918" s="53"/>
    </row>
    <row r="919" spans="19:19" ht="12.75" x14ac:dyDescent="0.2">
      <c r="S919" s="53"/>
    </row>
    <row r="920" spans="19:19" ht="12.75" x14ac:dyDescent="0.2">
      <c r="S920" s="53"/>
    </row>
    <row r="921" spans="19:19" ht="12.75" x14ac:dyDescent="0.2">
      <c r="S921" s="53"/>
    </row>
    <row r="922" spans="19:19" ht="12.75" x14ac:dyDescent="0.2">
      <c r="S922" s="53"/>
    </row>
    <row r="923" spans="19:19" ht="12.75" x14ac:dyDescent="0.2">
      <c r="S923" s="53"/>
    </row>
    <row r="924" spans="19:19" ht="12.75" x14ac:dyDescent="0.2">
      <c r="S924" s="53"/>
    </row>
    <row r="925" spans="19:19" ht="12.75" x14ac:dyDescent="0.2">
      <c r="S925" s="53"/>
    </row>
    <row r="926" spans="19:19" ht="12.75" x14ac:dyDescent="0.2">
      <c r="S926" s="53"/>
    </row>
    <row r="927" spans="19:19" ht="12.75" x14ac:dyDescent="0.2">
      <c r="S927" s="53"/>
    </row>
    <row r="928" spans="19:19" ht="12.75" x14ac:dyDescent="0.2">
      <c r="S928" s="53"/>
    </row>
    <row r="929" spans="19:19" ht="12.75" x14ac:dyDescent="0.2">
      <c r="S929" s="53"/>
    </row>
    <row r="930" spans="19:19" ht="12.75" x14ac:dyDescent="0.2">
      <c r="S930" s="53"/>
    </row>
    <row r="931" spans="19:19" ht="12.75" x14ac:dyDescent="0.2">
      <c r="S931" s="53"/>
    </row>
    <row r="932" spans="19:19" ht="12.75" x14ac:dyDescent="0.2">
      <c r="S932" s="53"/>
    </row>
    <row r="933" spans="19:19" ht="12.75" x14ac:dyDescent="0.2">
      <c r="S933" s="53"/>
    </row>
    <row r="934" spans="19:19" ht="12.75" x14ac:dyDescent="0.2">
      <c r="S934" s="53"/>
    </row>
    <row r="935" spans="19:19" ht="12.75" x14ac:dyDescent="0.2">
      <c r="S935" s="53"/>
    </row>
    <row r="936" spans="19:19" ht="12.75" x14ac:dyDescent="0.2">
      <c r="S936" s="53"/>
    </row>
    <row r="937" spans="19:19" ht="12.75" x14ac:dyDescent="0.2">
      <c r="S937" s="53"/>
    </row>
    <row r="938" spans="19:19" ht="12.75" x14ac:dyDescent="0.2">
      <c r="S938" s="53"/>
    </row>
    <row r="939" spans="19:19" ht="12.75" x14ac:dyDescent="0.2">
      <c r="S939" s="53"/>
    </row>
    <row r="940" spans="19:19" ht="12.75" x14ac:dyDescent="0.2">
      <c r="S940" s="53"/>
    </row>
    <row r="941" spans="19:19" ht="12.75" x14ac:dyDescent="0.2">
      <c r="S941" s="53"/>
    </row>
    <row r="942" spans="19:19" ht="12.75" x14ac:dyDescent="0.2">
      <c r="S942" s="53"/>
    </row>
    <row r="943" spans="19:19" ht="12.75" x14ac:dyDescent="0.2">
      <c r="S943" s="53"/>
    </row>
    <row r="944" spans="19:19" ht="12.75" x14ac:dyDescent="0.2">
      <c r="S944" s="53"/>
    </row>
    <row r="945" spans="19:19" ht="12.75" x14ac:dyDescent="0.2">
      <c r="S945" s="53"/>
    </row>
    <row r="946" spans="19:19" ht="12.75" x14ac:dyDescent="0.2">
      <c r="S946" s="53"/>
    </row>
    <row r="947" spans="19:19" ht="12.75" x14ac:dyDescent="0.2">
      <c r="S947" s="53"/>
    </row>
    <row r="948" spans="19:19" ht="12.75" x14ac:dyDescent="0.2">
      <c r="S948" s="53"/>
    </row>
    <row r="949" spans="19:19" ht="12.75" x14ac:dyDescent="0.2">
      <c r="S949" s="53"/>
    </row>
    <row r="950" spans="19:19" ht="12.75" x14ac:dyDescent="0.2">
      <c r="S950" s="53"/>
    </row>
    <row r="951" spans="19:19" ht="12.75" x14ac:dyDescent="0.2">
      <c r="S951" s="53"/>
    </row>
    <row r="952" spans="19:19" ht="12.75" x14ac:dyDescent="0.2">
      <c r="S952" s="53"/>
    </row>
    <row r="953" spans="19:19" ht="12.75" x14ac:dyDescent="0.2">
      <c r="S953" s="53"/>
    </row>
    <row r="954" spans="19:19" ht="12.75" x14ac:dyDescent="0.2">
      <c r="S954" s="53"/>
    </row>
    <row r="955" spans="19:19" ht="12.75" x14ac:dyDescent="0.2">
      <c r="S955" s="53"/>
    </row>
    <row r="956" spans="19:19" ht="12.75" x14ac:dyDescent="0.2">
      <c r="S956" s="53"/>
    </row>
    <row r="957" spans="19:19" ht="12.75" x14ac:dyDescent="0.2">
      <c r="S957" s="53"/>
    </row>
    <row r="958" spans="19:19" ht="12.75" x14ac:dyDescent="0.2">
      <c r="S958" s="53"/>
    </row>
    <row r="959" spans="19:19" ht="12.75" x14ac:dyDescent="0.2">
      <c r="S959" s="53"/>
    </row>
    <row r="960" spans="19:19" ht="12.75" x14ac:dyDescent="0.2">
      <c r="S960" s="53"/>
    </row>
    <row r="961" spans="19:19" ht="12.75" x14ac:dyDescent="0.2">
      <c r="S961" s="53"/>
    </row>
    <row r="962" spans="19:19" ht="12.75" x14ac:dyDescent="0.2">
      <c r="S962" s="53"/>
    </row>
    <row r="963" spans="19:19" ht="12.75" x14ac:dyDescent="0.2">
      <c r="S963" s="53"/>
    </row>
    <row r="964" spans="19:19" ht="12.75" x14ac:dyDescent="0.2">
      <c r="S964" s="53"/>
    </row>
    <row r="965" spans="19:19" ht="12.75" x14ac:dyDescent="0.2">
      <c r="S965" s="53"/>
    </row>
    <row r="966" spans="19:19" ht="12.75" x14ac:dyDescent="0.2">
      <c r="S966" s="53"/>
    </row>
    <row r="967" spans="19:19" ht="12.75" x14ac:dyDescent="0.2">
      <c r="S967" s="53"/>
    </row>
    <row r="968" spans="19:19" ht="12.75" x14ac:dyDescent="0.2">
      <c r="S968" s="53"/>
    </row>
    <row r="969" spans="19:19" ht="12.75" x14ac:dyDescent="0.2">
      <c r="S969" s="53"/>
    </row>
    <row r="970" spans="19:19" ht="12.75" x14ac:dyDescent="0.2">
      <c r="S970" s="53"/>
    </row>
    <row r="971" spans="19:19" ht="12.75" x14ac:dyDescent="0.2">
      <c r="S971" s="53"/>
    </row>
    <row r="972" spans="19:19" ht="12.75" x14ac:dyDescent="0.2">
      <c r="S972" s="53"/>
    </row>
    <row r="973" spans="19:19" ht="12.75" x14ac:dyDescent="0.2">
      <c r="S973" s="53"/>
    </row>
    <row r="974" spans="19:19" ht="12.75" x14ac:dyDescent="0.2">
      <c r="S974" s="53"/>
    </row>
    <row r="975" spans="19:19" ht="12.75" x14ac:dyDescent="0.2">
      <c r="S975" s="53"/>
    </row>
    <row r="976" spans="19:19" ht="12.75" x14ac:dyDescent="0.2">
      <c r="S976" s="53"/>
    </row>
    <row r="977" spans="19:19" ht="12.75" x14ac:dyDescent="0.2">
      <c r="S977" s="53"/>
    </row>
    <row r="978" spans="19:19" ht="12.75" x14ac:dyDescent="0.2">
      <c r="S978" s="53"/>
    </row>
    <row r="979" spans="19:19" ht="12.75" x14ac:dyDescent="0.2">
      <c r="S979" s="53"/>
    </row>
    <row r="980" spans="19:19" ht="12.75" x14ac:dyDescent="0.2">
      <c r="S980" s="53"/>
    </row>
    <row r="981" spans="19:19" ht="12.75" x14ac:dyDescent="0.2">
      <c r="S981" s="53"/>
    </row>
    <row r="982" spans="19:19" ht="12.75" x14ac:dyDescent="0.2">
      <c r="S982" s="53"/>
    </row>
    <row r="983" spans="19:19" ht="12.75" x14ac:dyDescent="0.2">
      <c r="S983" s="53"/>
    </row>
    <row r="984" spans="19:19" ht="12.75" x14ac:dyDescent="0.2">
      <c r="S984" s="53"/>
    </row>
    <row r="985" spans="19:19" ht="12.75" x14ac:dyDescent="0.2">
      <c r="S985" s="53"/>
    </row>
    <row r="986" spans="19:19" ht="12.75" x14ac:dyDescent="0.2">
      <c r="S986" s="53"/>
    </row>
    <row r="987" spans="19:19" ht="12.75" x14ac:dyDescent="0.2">
      <c r="S987" s="53"/>
    </row>
    <row r="988" spans="19:19" ht="12.75" x14ac:dyDescent="0.2">
      <c r="S988" s="53"/>
    </row>
    <row r="989" spans="19:19" ht="12.75" x14ac:dyDescent="0.2">
      <c r="S989" s="53"/>
    </row>
    <row r="990" spans="19:19" ht="12.75" x14ac:dyDescent="0.2">
      <c r="S990" s="53"/>
    </row>
    <row r="991" spans="19:19" ht="12.75" x14ac:dyDescent="0.2">
      <c r="S991" s="53"/>
    </row>
    <row r="992" spans="19:19" ht="12.75" x14ac:dyDescent="0.2">
      <c r="S992" s="53"/>
    </row>
    <row r="993" spans="19:19" ht="12.75" x14ac:dyDescent="0.2">
      <c r="S993" s="53"/>
    </row>
    <row r="994" spans="19:19" ht="12.75" x14ac:dyDescent="0.2">
      <c r="S994" s="53"/>
    </row>
    <row r="995" spans="19:19" ht="12.75" x14ac:dyDescent="0.2">
      <c r="S995" s="53"/>
    </row>
    <row r="996" spans="19:19" ht="12.75" x14ac:dyDescent="0.2">
      <c r="S996" s="53"/>
    </row>
    <row r="997" spans="19:19" ht="12.75" x14ac:dyDescent="0.2">
      <c r="S997" s="53"/>
    </row>
    <row r="998" spans="19:19" ht="12.75" x14ac:dyDescent="0.2">
      <c r="S998" s="53"/>
    </row>
    <row r="999" spans="19:19" ht="12.75" x14ac:dyDescent="0.2">
      <c r="S999" s="53"/>
    </row>
    <row r="1000" spans="19:19" ht="12.75" x14ac:dyDescent="0.2">
      <c r="S1000" s="53"/>
    </row>
    <row r="1001" spans="19:19" ht="12.75" x14ac:dyDescent="0.2">
      <c r="S1001" s="53"/>
    </row>
  </sheetData>
  <sortState xmlns:xlrd2="http://schemas.microsoft.com/office/spreadsheetml/2017/richdata2" ref="A21:Y196">
    <sortCondition ref="D21:D196"/>
    <sortCondition ref="A21:A196"/>
  </sortState>
  <mergeCells count="30">
    <mergeCell ref="Y19:Y20"/>
    <mergeCell ref="W19:W20"/>
    <mergeCell ref="X19:X20"/>
    <mergeCell ref="B19:B20"/>
    <mergeCell ref="C19:C20"/>
    <mergeCell ref="D19:D20"/>
    <mergeCell ref="E19:H19"/>
    <mergeCell ref="I19:L19"/>
    <mergeCell ref="M19:M20"/>
    <mergeCell ref="N19:N20"/>
    <mergeCell ref="Q19:R19"/>
    <mergeCell ref="S19:S20"/>
    <mergeCell ref="T19:T20"/>
    <mergeCell ref="U19:U20"/>
    <mergeCell ref="V19:V20"/>
    <mergeCell ref="A14:B14"/>
    <mergeCell ref="A15:C15"/>
    <mergeCell ref="A16:C16"/>
    <mergeCell ref="A19:A20"/>
    <mergeCell ref="O19:P19"/>
    <mergeCell ref="A6:L6"/>
    <mergeCell ref="A9:M9"/>
    <mergeCell ref="A10:C10"/>
    <mergeCell ref="A11:C11"/>
    <mergeCell ref="A13:C13"/>
    <mergeCell ref="A1:C1"/>
    <mergeCell ref="A2:C2"/>
    <mergeCell ref="A3:C3"/>
    <mergeCell ref="B4:C4"/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Akhir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</dc:creator>
  <cp:lastModifiedBy>Dr. Ir. Rinaldi, M.T.</cp:lastModifiedBy>
  <dcterms:created xsi:type="dcterms:W3CDTF">2024-06-25T03:53:59Z</dcterms:created>
  <dcterms:modified xsi:type="dcterms:W3CDTF">2024-06-25T07:53:39Z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b525e5-f3da-4501-8f1e-526b6769fc56_Enabled">
    <vt:lpwstr>true</vt:lpwstr>
  </property>
  <property fmtid="{D5CDD505-2E9C-101B-9397-08002B2CF9AE}" pid="3" name="MSIP_Label_38b525e5-f3da-4501-8f1e-526b6769fc56_SetDate">
    <vt:lpwstr>2024-06-24T04:36:42Z</vt:lpwstr>
  </property>
  <property fmtid="{D5CDD505-2E9C-101B-9397-08002B2CF9AE}" pid="4" name="MSIP_Label_38b525e5-f3da-4501-8f1e-526b6769fc56_Method">
    <vt:lpwstr>Standard</vt:lpwstr>
  </property>
  <property fmtid="{D5CDD505-2E9C-101B-9397-08002B2CF9AE}" pid="5" name="MSIP_Label_38b525e5-f3da-4501-8f1e-526b6769fc56_Name">
    <vt:lpwstr>defa4170-0d19-0005-0004-bc88714345d2</vt:lpwstr>
  </property>
  <property fmtid="{D5CDD505-2E9C-101B-9397-08002B2CF9AE}" pid="6" name="MSIP_Label_38b525e5-f3da-4501-8f1e-526b6769fc56_SiteId">
    <vt:lpwstr>db6e1183-4c65-405c-82ce-7cd53fa6e9dc</vt:lpwstr>
  </property>
  <property fmtid="{D5CDD505-2E9C-101B-9397-08002B2CF9AE}" pid="7" name="MSIP_Label_38b525e5-f3da-4501-8f1e-526b6769fc56_ActionId">
    <vt:lpwstr>33e51614-471f-4bfe-81e2-5736fb7a78d6</vt:lpwstr>
  </property>
  <property fmtid="{D5CDD505-2E9C-101B-9397-08002B2CF9AE}" pid="8" name="MSIP_Label_38b525e5-f3da-4501-8f1e-526b6769fc56_ContentBits">
    <vt:lpwstr>0</vt:lpwstr>
  </property>
</Properties>
</file>