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MyWebsite\Matdis\2024-2025\"/>
    </mc:Choice>
  </mc:AlternateContent>
  <xr:revisionPtr revIDLastSave="0" documentId="8_{53E1FDE8-F70C-4E98-AFDD-4A58893539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ilai Akhir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0" l="1"/>
  <c r="S9" i="10"/>
  <c r="T8" i="10"/>
  <c r="S8" i="10"/>
  <c r="T7" i="10"/>
  <c r="S7" i="10"/>
  <c r="T6" i="10"/>
  <c r="S6" i="10"/>
  <c r="T5" i="10"/>
  <c r="S5" i="10"/>
  <c r="T4" i="10"/>
  <c r="S4" i="10"/>
  <c r="T3" i="10"/>
  <c r="S3" i="10"/>
  <c r="R9" i="10"/>
  <c r="R8" i="10"/>
  <c r="U8" i="10" s="1"/>
  <c r="R7" i="10"/>
  <c r="R6" i="10"/>
  <c r="R5" i="10"/>
  <c r="R4" i="10"/>
  <c r="R3" i="10"/>
  <c r="U9" i="10" l="1"/>
  <c r="S11" i="10"/>
  <c r="U6" i="10"/>
  <c r="U7" i="10"/>
  <c r="U5" i="10"/>
  <c r="U4" i="10"/>
  <c r="U3" i="10"/>
  <c r="T10" i="10"/>
  <c r="T11" i="10" s="1"/>
  <c r="L20" i="10" l="1"/>
  <c r="J20" i="10"/>
  <c r="I20" i="10"/>
  <c r="H20" i="10"/>
  <c r="G20" i="10"/>
  <c r="F20" i="10"/>
  <c r="E20" i="10"/>
  <c r="N193" i="10"/>
  <c r="O193" i="10" s="1"/>
  <c r="N192" i="10"/>
  <c r="O192" i="10" s="1"/>
  <c r="N191" i="10"/>
  <c r="O191" i="10" s="1"/>
  <c r="N190" i="10"/>
  <c r="O190" i="10" s="1"/>
  <c r="N189" i="10"/>
  <c r="O189" i="10" s="1"/>
  <c r="N188" i="10"/>
  <c r="O188" i="10" s="1"/>
  <c r="N187" i="10"/>
  <c r="O187" i="10" s="1"/>
  <c r="N186" i="10"/>
  <c r="O186" i="10" s="1"/>
  <c r="N185" i="10"/>
  <c r="O185" i="10" s="1"/>
  <c r="N184" i="10"/>
  <c r="O184" i="10" s="1"/>
  <c r="N183" i="10"/>
  <c r="O183" i="10" s="1"/>
  <c r="N182" i="10"/>
  <c r="O182" i="10" s="1"/>
  <c r="N181" i="10"/>
  <c r="O181" i="10" s="1"/>
  <c r="N180" i="10"/>
  <c r="O180" i="10" s="1"/>
  <c r="N179" i="10"/>
  <c r="O179" i="10" s="1"/>
  <c r="N178" i="10"/>
  <c r="O178" i="10" s="1"/>
  <c r="N177" i="10"/>
  <c r="O177" i="10" s="1"/>
  <c r="N176" i="10"/>
  <c r="O176" i="10" s="1"/>
  <c r="N175" i="10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N161" i="10"/>
  <c r="O161" i="10" s="1"/>
  <c r="N160" i="10"/>
  <c r="O160" i="10" s="1"/>
  <c r="N159" i="10"/>
  <c r="O159" i="10" s="1"/>
  <c r="N158" i="10"/>
  <c r="O158" i="10" s="1"/>
  <c r="N157" i="10"/>
  <c r="O157" i="10" s="1"/>
  <c r="N156" i="10"/>
  <c r="O156" i="10" s="1"/>
  <c r="N155" i="10"/>
  <c r="O155" i="10" s="1"/>
  <c r="N154" i="10"/>
  <c r="O154" i="10" s="1"/>
  <c r="N153" i="10"/>
  <c r="O153" i="10" s="1"/>
  <c r="N152" i="10"/>
  <c r="O152" i="10" s="1"/>
  <c r="N151" i="10"/>
  <c r="O151" i="10" s="1"/>
  <c r="N150" i="10"/>
  <c r="O150" i="10" s="1"/>
  <c r="N149" i="10"/>
  <c r="O149" i="10" s="1"/>
  <c r="N148" i="10"/>
  <c r="O148" i="10" s="1"/>
  <c r="N147" i="10"/>
  <c r="O147" i="10" s="1"/>
  <c r="N146" i="10"/>
  <c r="O146" i="10" s="1"/>
  <c r="N145" i="10"/>
  <c r="O145" i="10" s="1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5" i="10"/>
  <c r="O135" i="10" s="1"/>
  <c r="N134" i="10"/>
  <c r="O134" i="10" s="1"/>
  <c r="N133" i="10"/>
  <c r="O133" i="10" s="1"/>
  <c r="N132" i="10"/>
  <c r="O132" i="10" s="1"/>
  <c r="N131" i="10"/>
  <c r="O131" i="10" s="1"/>
  <c r="N130" i="10"/>
  <c r="O130" i="10" s="1"/>
  <c r="N129" i="10"/>
  <c r="O129" i="10" s="1"/>
  <c r="N128" i="10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N115" i="10"/>
  <c r="O115" i="10" s="1"/>
  <c r="N114" i="10"/>
  <c r="O114" i="10" s="1"/>
  <c r="N113" i="10"/>
  <c r="O113" i="10" s="1"/>
  <c r="N112" i="10"/>
  <c r="O112" i="10" s="1"/>
  <c r="N111" i="10"/>
  <c r="O111" i="10" s="1"/>
  <c r="N110" i="10"/>
  <c r="O110" i="10" s="1"/>
  <c r="N109" i="10"/>
  <c r="O109" i="10" s="1"/>
  <c r="N108" i="10"/>
  <c r="O108" i="10" s="1"/>
  <c r="N107" i="10"/>
  <c r="O107" i="10" s="1"/>
  <c r="N106" i="10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N90" i="10"/>
  <c r="O90" i="10" s="1"/>
  <c r="N89" i="10"/>
  <c r="O89" i="10" s="1"/>
  <c r="N88" i="10"/>
  <c r="O88" i="10" s="1"/>
  <c r="N87" i="10"/>
  <c r="O87" i="10" s="1"/>
  <c r="N86" i="10"/>
  <c r="O86" i="10" s="1"/>
  <c r="N85" i="10"/>
  <c r="O85" i="10" s="1"/>
  <c r="N84" i="10"/>
  <c r="O84" i="10" s="1"/>
  <c r="N83" i="10"/>
  <c r="O83" i="10" s="1"/>
  <c r="N82" i="10"/>
  <c r="O82" i="10" s="1"/>
  <c r="N81" i="10"/>
  <c r="O81" i="10" s="1"/>
  <c r="N80" i="10"/>
  <c r="O80" i="10" s="1"/>
  <c r="N79" i="10"/>
  <c r="O79" i="10" s="1"/>
  <c r="N78" i="10"/>
  <c r="O78" i="10" s="1"/>
  <c r="N77" i="10"/>
  <c r="O77" i="10" s="1"/>
  <c r="N76" i="10"/>
  <c r="O76" i="10" s="1"/>
  <c r="N75" i="10"/>
  <c r="O75" i="10" s="1"/>
  <c r="N74" i="10"/>
  <c r="O74" i="10" s="1"/>
  <c r="N73" i="10"/>
  <c r="O73" i="10" s="1"/>
  <c r="N72" i="10"/>
  <c r="O72" i="10" s="1"/>
  <c r="N71" i="10"/>
  <c r="O71" i="10" s="1"/>
  <c r="N70" i="10"/>
  <c r="O70" i="10" s="1"/>
  <c r="N69" i="10"/>
  <c r="O69" i="10" s="1"/>
  <c r="N68" i="10"/>
  <c r="O68" i="10" s="1"/>
  <c r="N67" i="10"/>
  <c r="O67" i="10" s="1"/>
  <c r="N66" i="10"/>
  <c r="O66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9" i="10"/>
  <c r="O59" i="10" s="1"/>
  <c r="N58" i="10"/>
  <c r="O58" i="10" s="1"/>
  <c r="N57" i="10"/>
  <c r="O57" i="10" s="1"/>
  <c r="N56" i="10"/>
  <c r="O56" i="10" s="1"/>
  <c r="N55" i="10"/>
  <c r="O55" i="10" s="1"/>
  <c r="N54" i="10"/>
  <c r="O54" i="10" s="1"/>
  <c r="N53" i="10"/>
  <c r="O53" i="10" s="1"/>
  <c r="N52" i="10"/>
  <c r="O52" i="10" s="1"/>
  <c r="N51" i="10"/>
  <c r="O51" i="10" s="1"/>
  <c r="N50" i="10"/>
  <c r="O50" i="10" s="1"/>
  <c r="N49" i="10"/>
  <c r="O49" i="10" s="1"/>
  <c r="N48" i="10"/>
  <c r="O48" i="10" s="1"/>
  <c r="N47" i="10"/>
  <c r="O47" i="10" s="1"/>
  <c r="N46" i="10"/>
  <c r="O46" i="10" s="1"/>
  <c r="N45" i="10"/>
  <c r="O45" i="10" s="1"/>
  <c r="N44" i="10"/>
  <c r="O44" i="10" s="1"/>
  <c r="N43" i="10"/>
  <c r="O43" i="10" s="1"/>
  <c r="N42" i="10"/>
  <c r="O42" i="10" s="1"/>
  <c r="N41" i="10"/>
  <c r="O41" i="10" s="1"/>
  <c r="N40" i="10"/>
  <c r="O40" i="10" s="1"/>
  <c r="N39" i="10"/>
  <c r="O39" i="10" s="1"/>
  <c r="N38" i="10"/>
  <c r="O38" i="10" s="1"/>
  <c r="N37" i="10"/>
  <c r="O37" i="10" s="1"/>
  <c r="N36" i="10"/>
  <c r="O36" i="10" s="1"/>
  <c r="N35" i="10"/>
  <c r="O35" i="10" s="1"/>
  <c r="N34" i="10"/>
  <c r="O34" i="10" s="1"/>
  <c r="N33" i="10"/>
  <c r="O33" i="10" s="1"/>
  <c r="N32" i="10"/>
  <c r="O32" i="10" s="1"/>
  <c r="N31" i="10"/>
  <c r="O31" i="10" s="1"/>
  <c r="N30" i="10"/>
  <c r="O30" i="10" s="1"/>
  <c r="N29" i="10"/>
  <c r="O29" i="10" s="1"/>
  <c r="N28" i="10"/>
  <c r="O28" i="10" s="1"/>
  <c r="N27" i="10"/>
  <c r="O27" i="10" s="1"/>
  <c r="N26" i="10"/>
  <c r="O26" i="10" s="1"/>
  <c r="N25" i="10"/>
  <c r="O25" i="10" s="1"/>
  <c r="N24" i="10"/>
  <c r="O24" i="10" s="1"/>
  <c r="N23" i="10"/>
  <c r="O23" i="10" s="1"/>
  <c r="O106" i="10" l="1"/>
  <c r="N20" i="10"/>
  <c r="R10" i="10"/>
  <c r="R11" i="10" s="1"/>
  <c r="O20" i="10" l="1"/>
  <c r="U10" i="10"/>
</calcChain>
</file>

<file path=xl/sharedStrings.xml><?xml version="1.0" encoding="utf-8"?>
<sst xmlns="http://schemas.openxmlformats.org/spreadsheetml/2006/main" count="1239" uniqueCount="239">
  <si>
    <t>UTS</t>
  </si>
  <si>
    <t>NO</t>
  </si>
  <si>
    <t>NIM</t>
  </si>
  <si>
    <t>NAMA</t>
  </si>
  <si>
    <t>M Hilal Alhamdy</t>
  </si>
  <si>
    <t>Hafizh Hananta Akbari</t>
  </si>
  <si>
    <t>Axel Santadi Warih</t>
  </si>
  <si>
    <t>UAS</t>
  </si>
  <si>
    <t>BC</t>
  </si>
  <si>
    <t>B</t>
  </si>
  <si>
    <t>A</t>
  </si>
  <si>
    <t>AB</t>
  </si>
  <si>
    <t>A/AB</t>
  </si>
  <si>
    <t>C</t>
  </si>
  <si>
    <t>B/BC</t>
  </si>
  <si>
    <t>D</t>
  </si>
  <si>
    <t>E</t>
  </si>
  <si>
    <t>Nilai Makalah</t>
  </si>
  <si>
    <t>Distribusi nilai:</t>
  </si>
  <si>
    <t>Batas</t>
  </si>
  <si>
    <t>Indeks</t>
  </si>
  <si>
    <t>K1</t>
  </si>
  <si>
    <t>K2</t>
  </si>
  <si>
    <t>K3</t>
  </si>
  <si>
    <t>Jumlah</t>
  </si>
  <si>
    <t>Dosen:</t>
  </si>
  <si>
    <t>Penentuan indeks nilai:</t>
  </si>
  <si>
    <t>KELAS</t>
  </si>
  <si>
    <t>Kuis 1</t>
  </si>
  <si>
    <t>Kuis 2</t>
  </si>
  <si>
    <t>Kuis 3</t>
  </si>
  <si>
    <t>Kuis 4</t>
  </si>
  <si>
    <t>Makalah</t>
  </si>
  <si>
    <t>Kehadiran</t>
  </si>
  <si>
    <t>Nilai Kehadiran</t>
  </si>
  <si>
    <t>Nilai Akhir</t>
  </si>
  <si>
    <t>Harapan</t>
  </si>
  <si>
    <t>Kenyataan</t>
  </si>
  <si>
    <t>IF1220 Matematika Diskrit</t>
  </si>
  <si>
    <t>Semester 1 Tahun 2024/2025</t>
  </si>
  <si>
    <t>1. Rinaldi M</t>
  </si>
  <si>
    <t>2. Rila Mandala</t>
  </si>
  <si>
    <t>3. Arrival Dwi Sentosa</t>
  </si>
  <si>
    <t>Naufal Muhammad Alif</t>
  </si>
  <si>
    <t>Maggie Zeta Rosida S</t>
  </si>
  <si>
    <t>Irgiansyah Mondo</t>
  </si>
  <si>
    <t>Wardatul Khoiroh</t>
  </si>
  <si>
    <t>Dave Daniell Yanni</t>
  </si>
  <si>
    <t>Muhammad Alfansya</t>
  </si>
  <si>
    <t>Ranashahira Reztaputri</t>
  </si>
  <si>
    <t>M Hazim R Prajoda</t>
  </si>
  <si>
    <t>Muhammad Ra'if Alkautsar</t>
  </si>
  <si>
    <t>Nathaniel Jonathan Rusli</t>
  </si>
  <si>
    <t>Maheswara Bayu Kaindra</t>
  </si>
  <si>
    <t>Orvin Andika Ikhsan Abhista</t>
  </si>
  <si>
    <t>Shannon Aurellius A. Lie</t>
  </si>
  <si>
    <t>Muhammad Raihan Nazhim Oktana</t>
  </si>
  <si>
    <t>Muhammad Aufa Farabi</t>
  </si>
  <si>
    <t>Joel Hotlan Haris Siahaan</t>
  </si>
  <si>
    <t>Fajar Kurniawan</t>
  </si>
  <si>
    <t>Bryan Ho</t>
  </si>
  <si>
    <t>Rafen Max Alessandro</t>
  </si>
  <si>
    <t>Alvin Christopher Santausa</t>
  </si>
  <si>
    <t>M. Rayhan Farrukh</t>
  </si>
  <si>
    <t>Buege Mahara Putra</t>
  </si>
  <si>
    <t>Peter Wongsoredjo</t>
  </si>
  <si>
    <t>Hanif Kalyana Aditya</t>
  </si>
  <si>
    <t>Najwa Kahani Fatima</t>
  </si>
  <si>
    <t>Nadhif Radityo Nugroho</t>
  </si>
  <si>
    <t>Indah Novita Tangdililing</t>
  </si>
  <si>
    <t>Muhammad Fithra Rizki</t>
  </si>
  <si>
    <t>Ferdinand Gabe Tua Sinaga</t>
  </si>
  <si>
    <t>Sakti Bimasena</t>
  </si>
  <si>
    <t>Muhammad Timur Kanigara</t>
  </si>
  <si>
    <t>Faqih Muhammad Syuhada</t>
  </si>
  <si>
    <t>Jessica Allen</t>
  </si>
  <si>
    <t>Darrel Adinarya Sunanda</t>
  </si>
  <si>
    <t>Syahrizal Bani Khairan</t>
  </si>
  <si>
    <t>Dzaky Aurelia Fawwaz</t>
  </si>
  <si>
    <t>Benedict Presley</t>
  </si>
  <si>
    <t>Mochammad Fariz Rifqi R</t>
  </si>
  <si>
    <t>Adinda Putri</t>
  </si>
  <si>
    <t>Alfian Hanif Fitria Yustanto</t>
  </si>
  <si>
    <t>Muhammad Dicky Isra</t>
  </si>
  <si>
    <t>Albertus Christian Poandy</t>
  </si>
  <si>
    <t>Nayla Zahira</t>
  </si>
  <si>
    <t>Jethro Jens Norbert Simatupang</t>
  </si>
  <si>
    <t>David Bakti Lodianto</t>
  </si>
  <si>
    <t>Muhammad Jibril Ibrahim</t>
  </si>
  <si>
    <t>Grace Evelyn Simon</t>
  </si>
  <si>
    <t>Ahmad Ibrahim</t>
  </si>
  <si>
    <t>Carlo Angkisan</t>
  </si>
  <si>
    <t>Karol Yangqian Poetracahya</t>
  </si>
  <si>
    <t>Rafif Farras</t>
  </si>
  <si>
    <t>Shanice Feodora Tjahjono</t>
  </si>
  <si>
    <t>Daniel Pedrosa Wu</t>
  </si>
  <si>
    <t>Barru Adi Utomo</t>
  </si>
  <si>
    <t>Steven Owen Liauw</t>
  </si>
  <si>
    <t>Muhammad Fathur Rizky</t>
  </si>
  <si>
    <t>Heleni Gratia M Tampubolon</t>
  </si>
  <si>
    <t>Haegen Quinston</t>
  </si>
  <si>
    <t>Muhammad Iqbal Haidar</t>
  </si>
  <si>
    <t>Kefas Kurnia Jonathan</t>
  </si>
  <si>
    <t>Azfa Radhiyya Hakim</t>
  </si>
  <si>
    <t>Ferdin Arsenarendra Purtadi</t>
  </si>
  <si>
    <t>Reza Ahmad Syarif</t>
  </si>
  <si>
    <t>Ahmad Wicaksono</t>
  </si>
  <si>
    <t>Satria Octavianus Nababan</t>
  </si>
  <si>
    <t>Refki Alfarizi</t>
  </si>
  <si>
    <t>Razi Rachman Widyadhana</t>
  </si>
  <si>
    <t>William Andrian Dharma T</t>
  </si>
  <si>
    <t>Varel Tiara</t>
  </si>
  <si>
    <t>Qodri Azkarayan</t>
  </si>
  <si>
    <t>Felix Chandra</t>
  </si>
  <si>
    <t>Nicholas Andhika Lucas</t>
  </si>
  <si>
    <t>Clarissa Nethania Tambunan</t>
  </si>
  <si>
    <t>Raka Daffa Iftikhaar</t>
  </si>
  <si>
    <t>Stefan Mattew Susanto</t>
  </si>
  <si>
    <t>Kenneth Ricardo Chandra</t>
  </si>
  <si>
    <t>Richard Christian</t>
  </si>
  <si>
    <t>Bertha Soliany Frandi</t>
  </si>
  <si>
    <t>Muhammad Aditya Rahmadeni</t>
  </si>
  <si>
    <t>Julius Arthur</t>
  </si>
  <si>
    <t>Nathan Jovial Hartono</t>
  </si>
  <si>
    <t>Rafizan Muhammad Syawalazmi</t>
  </si>
  <si>
    <t>Yonatan Edward Njoto</t>
  </si>
  <si>
    <t>Abrar Abhirama Widyadhana</t>
  </si>
  <si>
    <t>Kenneth Poenadi</t>
  </si>
  <si>
    <t>Abdullah Farhan</t>
  </si>
  <si>
    <t>Muhammad Luqman Hakim</t>
  </si>
  <si>
    <t>Ivan Wirawan</t>
  </si>
  <si>
    <t>Brian Albar Hadian</t>
  </si>
  <si>
    <t>Mayla Yaffa Ludmilla</t>
  </si>
  <si>
    <t>Adhimas Aryo Bimo</t>
  </si>
  <si>
    <t>Aloisius Adrian Stevan Gunawan</t>
  </si>
  <si>
    <t>Salman Hanif</t>
  </si>
  <si>
    <t>Noumisyifa Nabila Nareswari</t>
  </si>
  <si>
    <t>Angelina Efrina Prahastaputri</t>
  </si>
  <si>
    <t>Aliya Husna Fayyaza</t>
  </si>
  <si>
    <t>Samuel Gerrard H. Girsang</t>
  </si>
  <si>
    <t>Muhammad Ghifary Komara Putra</t>
  </si>
  <si>
    <t>Muh. Rusmin Nurwadin</t>
  </si>
  <si>
    <t>Sebastian Hung Yansen</t>
  </si>
  <si>
    <t>Sabilul Huda</t>
  </si>
  <si>
    <t>Ahsan Malik Al Farisi</t>
  </si>
  <si>
    <t>Nadhif Al Rozin</t>
  </si>
  <si>
    <t>Anella Utari Gunadi</t>
  </si>
  <si>
    <t>Diyah Susan Nugrahani</t>
  </si>
  <si>
    <t>Aramazaya</t>
  </si>
  <si>
    <t>Lutfi Hakim Yusra</t>
  </si>
  <si>
    <t>Bob Kunanda</t>
  </si>
  <si>
    <t>Aryo Bama Wiratama</t>
  </si>
  <si>
    <t>Nayaka Ghana Subrata</t>
  </si>
  <si>
    <t>Muhammad Izzat Jundy</t>
  </si>
  <si>
    <t>Zulfaqqar Nayaka Athadiansyah</t>
  </si>
  <si>
    <t>Muhammad Edo Raduputu Aprima</t>
  </si>
  <si>
    <t>Muhammad Adha Ridwan</t>
  </si>
  <si>
    <t>Aryo Wisanggeni</t>
  </si>
  <si>
    <t>Michael Alexander Angkawijaya</t>
  </si>
  <si>
    <t>M Zahran Ramadhan Ardiana</t>
  </si>
  <si>
    <t>Athian Nugraha Muarajuang</t>
  </si>
  <si>
    <t>Henry Filberto Shenelo</t>
  </si>
  <si>
    <t>Andrew Isra Saputra DB.</t>
  </si>
  <si>
    <t>Aria Judhistira</t>
  </si>
  <si>
    <t>Guntara Hambali</t>
  </si>
  <si>
    <t>Fityatul Haq Rosyidi</t>
  </si>
  <si>
    <t>Farrel Athalla Putra</t>
  </si>
  <si>
    <t>Bevinda Vivian</t>
  </si>
  <si>
    <t>Naomi Risaka Sitorus</t>
  </si>
  <si>
    <t>Ahmad Hakim Sufyan</t>
  </si>
  <si>
    <t>Rhio Bimo Prakoso Sugiyanto</t>
  </si>
  <si>
    <t>Muhammad Raihaan Perdana</t>
  </si>
  <si>
    <t>Dita Maheswari</t>
  </si>
  <si>
    <t>Brian Ricardo Tamin</t>
  </si>
  <si>
    <t>Boye Mangaratua Ginting</t>
  </si>
  <si>
    <t>Andi Farhan Hidayat</t>
  </si>
  <si>
    <t>Ivant Samuel Silaban</t>
  </si>
  <si>
    <t>Ahmad Wafi Idzharulhaqq</t>
  </si>
  <si>
    <t>Jonathan Levi</t>
  </si>
  <si>
    <t>Rafa Abdussalam Danadyaksa</t>
  </si>
  <si>
    <t>Sebastian Enrico Nathanael</t>
  </si>
  <si>
    <t>Ahmad Syafiq</t>
  </si>
  <si>
    <t>Danendra Shafi Athallah</t>
  </si>
  <si>
    <t>Muhammad Aulia Azka</t>
  </si>
  <si>
    <t>Samantha Laqueenna Ginting</t>
  </si>
  <si>
    <t>Jonathan Kenan Budianto</t>
  </si>
  <si>
    <t>Mahesa Fadhillah Andre</t>
  </si>
  <si>
    <t>Jovandra Otniel P. S.</t>
  </si>
  <si>
    <t>Nathanael Rachmat</t>
  </si>
  <si>
    <t>Amira Izani</t>
  </si>
  <si>
    <t>Muhamad Nazih Najmudin</t>
  </si>
  <si>
    <t>Andri Nurdianto</t>
  </si>
  <si>
    <t>Rafael Marchel Darma Wijaya</t>
  </si>
  <si>
    <t>Frederiko Eldad Mugiyono</t>
  </si>
  <si>
    <t>Andrew Tedjapratama</t>
  </si>
  <si>
    <t>Naufarrel Zhafif Abhista</t>
  </si>
  <si>
    <t>Benedictus Nelson</t>
  </si>
  <si>
    <t>Ardell Aghna Mahendra</t>
  </si>
  <si>
    <t>Muhammad Kinan Arkansyaddad</t>
  </si>
  <si>
    <t>Muhammad Farrel Wibowo</t>
  </si>
  <si>
    <t>Theo Kurniady</t>
  </si>
  <si>
    <t>M. Abizzar Gamadrian</t>
  </si>
  <si>
    <t>Hasri Fayadh Muqaffa</t>
  </si>
  <si>
    <t>Natalia Desiany Nursimin</t>
  </si>
  <si>
    <t>Lukas Raja Agripa</t>
  </si>
  <si>
    <t>Anas Ghazi Al Gifari</t>
  </si>
  <si>
    <t>I Made Wiweka Putera</t>
  </si>
  <si>
    <t>Arlow Emmanuel Hergara</t>
  </si>
  <si>
    <t>Fachriza Ahmad Setiyono</t>
  </si>
  <si>
    <t>Filbert Engyo</t>
  </si>
  <si>
    <t>Muhammad Rizain Firdaus</t>
  </si>
  <si>
    <t xml:space="preserve">A </t>
  </si>
  <si>
    <t xml:space="preserve">BC  </t>
  </si>
  <si>
    <t xml:space="preserve">B </t>
  </si>
  <si>
    <t>B/AB</t>
  </si>
  <si>
    <t>A++</t>
  </si>
  <si>
    <t xml:space="preserve"> </t>
  </si>
  <si>
    <t>B + 5</t>
  </si>
  <si>
    <t>A + 5</t>
  </si>
  <si>
    <t>AB + 5</t>
  </si>
  <si>
    <t>AB + 5 + 5</t>
  </si>
  <si>
    <t>A+5</t>
  </si>
  <si>
    <t>A+5+5</t>
  </si>
  <si>
    <t>AB+5</t>
  </si>
  <si>
    <t>AB+5+5</t>
  </si>
  <si>
    <t>B+5+5</t>
  </si>
  <si>
    <t xml:space="preserve">A+5 </t>
  </si>
  <si>
    <t xml:space="preserve">AB </t>
  </si>
  <si>
    <t>IPKelas</t>
  </si>
  <si>
    <t>Bobot penilaian: Nilai Akhir = 30% UTS + 30% UAS  + 30%Rata-rata kuis + 7,5% Makalah + 2,5% Nilai kehadiran</t>
  </si>
  <si>
    <t>Konversi Indeks</t>
  </si>
  <si>
    <t>41.54871 &lt;= Nilai Akhir &lt; 46.04138 : D</t>
  </si>
  <si>
    <t>NilaiAkhir &gt;= 80.125 : A</t>
  </si>
  <si>
    <t>Tim asisten (IF2022): Raden Fransisco, Ahmad Rafi Maliki, Aland Mulia Pratama, Ariel, Farhan Nafis, Haikal Assyauqi</t>
  </si>
  <si>
    <t>73.7951 &lt;= Nilai Akhir &lt; 80.125 : AB</t>
  </si>
  <si>
    <t>69.3663 &lt;= Nilai Akhir &lt; 73.7951 : B</t>
  </si>
  <si>
    <t>54.250 &lt;= Nilai Akhir &lt; 69.3663  : BC</t>
  </si>
  <si>
    <t>46.04138 &lt;= Nilai Akhir &lt; 54.250 : C</t>
  </si>
  <si>
    <t>Nilai Akhir &lt; 41.04136  :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</si>
</sst>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0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4" fontId="4" fillId="0" borderId="0" xfId="0" applyNumberFormat="1" applyFont="1"/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7" fillId="3" borderId="0" xfId="0" applyFont="1" applyFill="1"/>
    <xf numFmtId="0" fontId="4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2" xfId="0" applyNumberFormat="1" applyFont="1" applyBorder="1"/>
    <xf numFmtId="0" fontId="6" fillId="0" borderId="2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6" fillId="0" borderId="4" xfId="0" applyFont="1" applyBorder="1"/>
    <xf numFmtId="164" fontId="3" fillId="0" borderId="0" xfId="0" applyNumberFormat="1" applyFont="1"/>
    <xf numFmtId="0" fontId="10" fillId="0" borderId="0" xfId="0" applyFont="1"/>
    <xf numFmtId="0" fontId="4" fillId="0" borderId="3" xfId="0" applyFont="1" applyBorder="1" applyAlignment="1">
      <alignment horizontal="right"/>
    </xf>
    <xf numFmtId="0" fontId="6" fillId="0" borderId="1" xfId="0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2" fillId="0" borderId="1" xfId="0" applyFont="1" applyBorder="1"/>
    <xf numFmtId="0" fontId="13" fillId="0" borderId="4" xfId="0" applyFont="1" applyBorder="1"/>
    <xf numFmtId="0" fontId="13" fillId="0" borderId="0" xfId="0" applyFont="1"/>
    <xf numFmtId="0" fontId="13" fillId="2" borderId="0" xfId="0" applyFont="1" applyFill="1"/>
    <xf numFmtId="0" fontId="4" fillId="4" borderId="1" xfId="0" applyFont="1" applyFill="1" applyBorder="1"/>
    <xf numFmtId="0" fontId="11" fillId="4" borderId="1" xfId="0" applyFont="1" applyFill="1" applyBorder="1" applyAlignment="1">
      <alignment horizontal="right" wrapText="1"/>
    </xf>
    <xf numFmtId="0" fontId="10" fillId="4" borderId="1" xfId="1" applyFill="1" applyBorder="1"/>
    <xf numFmtId="2" fontId="0" fillId="4" borderId="1" xfId="0" applyNumberFormat="1" applyFill="1" applyBorder="1"/>
    <xf numFmtId="0" fontId="11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/>
    </xf>
    <xf numFmtId="0" fontId="0" fillId="4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/>
    <xf numFmtId="0" fontId="1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2" fillId="4" borderId="1" xfId="2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2" xfId="0" applyNumberFormat="1" applyFont="1" applyFill="1" applyBorder="1" applyAlignment="1">
      <alignment horizontal="right"/>
    </xf>
    <xf numFmtId="0" fontId="10" fillId="0" borderId="5" xfId="0" applyFont="1" applyBorder="1"/>
    <xf numFmtId="0" fontId="13" fillId="0" borderId="3" xfId="0" applyFont="1" applyBorder="1" applyAlignment="1">
      <alignment horizontal="right"/>
    </xf>
    <xf numFmtId="0" fontId="13" fillId="0" borderId="3" xfId="0" applyFont="1" applyBorder="1"/>
    <xf numFmtId="0" fontId="12" fillId="0" borderId="0" xfId="0" applyFont="1"/>
    <xf numFmtId="2" fontId="4" fillId="0" borderId="0" xfId="0" applyNumberFormat="1" applyFont="1" applyAlignment="1">
      <alignment horizontal="right"/>
    </xf>
    <xf numFmtId="0" fontId="8" fillId="0" borderId="5" xfId="0" applyFont="1" applyBorder="1" applyAlignment="1">
      <alignment horizontal="center"/>
    </xf>
    <xf numFmtId="0" fontId="9" fillId="0" borderId="6" xfId="0" applyFont="1" applyBorder="1"/>
    <xf numFmtId="0" fontId="4" fillId="0" borderId="0" xfId="0" applyFont="1"/>
    <xf numFmtId="0" fontId="0" fillId="0" borderId="0" xfId="0"/>
    <xf numFmtId="0" fontId="10" fillId="0" borderId="0" xfId="0" applyFont="1"/>
    <xf numFmtId="0" fontId="5" fillId="0" borderId="0" xfId="0" applyFont="1"/>
    <xf numFmtId="164" fontId="4" fillId="0" borderId="0" xfId="0" applyNumberFormat="1" applyFont="1"/>
    <xf numFmtId="0" fontId="8" fillId="0" borderId="2" xfId="0" applyFont="1" applyBorder="1" applyAlignment="1">
      <alignment horizontal="center"/>
    </xf>
    <xf numFmtId="0" fontId="6" fillId="0" borderId="0" xfId="0" applyFont="1"/>
    <xf numFmtId="164" fontId="4" fillId="0" borderId="1" xfId="0" applyNumberFormat="1" applyFont="1" applyBorder="1"/>
    <xf numFmtId="0" fontId="13" fillId="0" borderId="1" xfId="0" applyFont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0" fontId="13" fillId="0" borderId="1" xfId="0" applyFont="1" applyBorder="1"/>
    <xf numFmtId="0" fontId="4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/>
    </xf>
  </cellXfs>
  <cellStyles count="4">
    <cellStyle name="Normal" xfId="0" builtinId="0"/>
    <cellStyle name="Normal 2" xfId="1" xr:uid="{E2A1353F-EB6D-4FE6-BC1F-CD89C2B8EAA0}"/>
    <cellStyle name="Normal 3" xfId="2" xr:uid="{2B82A827-8A1C-40B4-AA1B-C5080FC6C7A0}"/>
    <cellStyle name="Normal 4" xfId="3" xr:uid="{9217F9C6-FEBB-414C-B24F-080295B6D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V1000"/>
  <sheetViews>
    <sheetView tabSelected="1" topLeftCell="A100" workbookViewId="0">
      <selection activeCell="F110" sqref="F110"/>
    </sheetView>
  </sheetViews>
  <sheetFormatPr defaultColWidth="12.5703125" defaultRowHeight="15.75" customHeight="1" x14ac:dyDescent="0.2"/>
  <cols>
    <col min="1" max="1" width="5.42578125" customWidth="1"/>
    <col min="2" max="2" width="8.28515625" customWidth="1"/>
    <col min="3" max="3" width="9.85546875" customWidth="1"/>
    <col min="4" max="4" width="26.7109375" customWidth="1"/>
    <col min="5" max="7" width="7.42578125" customWidth="1"/>
    <col min="8" max="8" width="7.5703125" customWidth="1"/>
    <col min="9" max="9" width="7.85546875" customWidth="1"/>
    <col min="10" max="10" width="7.7109375" customWidth="1"/>
    <col min="11" max="11" width="10.140625" customWidth="1"/>
    <col min="12" max="12" width="14" customWidth="1"/>
    <col min="13" max="13" width="10.28515625" customWidth="1"/>
    <col min="14" max="14" width="15.28515625" customWidth="1"/>
    <col min="16" max="16" width="8.7109375" customWidth="1"/>
    <col min="17" max="17" width="10.42578125" customWidth="1"/>
    <col min="18" max="18" width="29.85546875" customWidth="1"/>
    <col min="19" max="19" width="10.5703125" customWidth="1"/>
    <col min="20" max="20" width="8.42578125" customWidth="1"/>
    <col min="21" max="21" width="9" customWidth="1"/>
    <col min="22" max="22" width="15.42578125" customWidth="1"/>
  </cols>
  <sheetData>
    <row r="1" spans="1:22" ht="15.75" customHeight="1" x14ac:dyDescent="0.3">
      <c r="A1" s="58" t="s">
        <v>38</v>
      </c>
      <c r="B1" s="58"/>
      <c r="C1" s="56"/>
      <c r="D1" s="56"/>
      <c r="E1" s="2"/>
      <c r="F1" s="1"/>
      <c r="G1" s="1"/>
      <c r="H1" s="1"/>
      <c r="I1" s="1"/>
      <c r="J1" s="1"/>
      <c r="K1" s="3"/>
      <c r="L1" s="3"/>
      <c r="M1" s="3"/>
      <c r="N1" s="3"/>
      <c r="O1" s="4"/>
      <c r="P1" s="59" t="s">
        <v>18</v>
      </c>
      <c r="Q1" s="56"/>
      <c r="R1" s="1"/>
      <c r="S1" s="1"/>
      <c r="T1" s="1"/>
      <c r="U1" s="1"/>
    </row>
    <row r="2" spans="1:22" ht="15.75" customHeight="1" x14ac:dyDescent="0.25">
      <c r="A2" s="55" t="s">
        <v>39</v>
      </c>
      <c r="B2" s="55"/>
      <c r="C2" s="56"/>
      <c r="D2" s="56"/>
      <c r="E2" s="56"/>
      <c r="F2" s="1"/>
      <c r="G2" s="1"/>
      <c r="H2" s="1"/>
      <c r="I2" s="1"/>
      <c r="J2" s="1"/>
      <c r="K2" s="3"/>
      <c r="L2" s="3"/>
      <c r="M2" s="3"/>
      <c r="N2" s="3"/>
      <c r="O2" s="4"/>
      <c r="P2" s="62" t="s">
        <v>19</v>
      </c>
      <c r="Q2" s="5" t="s">
        <v>20</v>
      </c>
      <c r="R2" s="66" t="s">
        <v>21</v>
      </c>
      <c r="S2" s="66" t="s">
        <v>22</v>
      </c>
      <c r="T2" s="66" t="s">
        <v>23</v>
      </c>
      <c r="U2" s="66" t="s">
        <v>24</v>
      </c>
      <c r="V2" s="48" t="s">
        <v>230</v>
      </c>
    </row>
    <row r="3" spans="1:22" ht="15.75" customHeight="1" x14ac:dyDescent="0.25">
      <c r="A3" s="55" t="s">
        <v>25</v>
      </c>
      <c r="B3" s="55"/>
      <c r="C3" s="56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52"/>
      <c r="P3" s="63">
        <v>0</v>
      </c>
      <c r="Q3" s="25" t="s">
        <v>16</v>
      </c>
      <c r="R3" s="67">
        <f>COUNTIFS($B$23:$B$193,R$2,$Q$23:$Q$193,$Q3)</f>
        <v>0</v>
      </c>
      <c r="S3" s="67">
        <f>COUNTIFS($B$23:$B$193,S$2,$Q$23:$Q$193,$Q3)</f>
        <v>1</v>
      </c>
      <c r="T3" s="67">
        <f>COUNTIFS($B$23:$B$193,T$2,$Q$23:$Q$193,$Q3)</f>
        <v>3</v>
      </c>
      <c r="U3" s="67">
        <f>SUM(R3:T3)</f>
        <v>4</v>
      </c>
      <c r="V3" s="49">
        <v>0</v>
      </c>
    </row>
    <row r="4" spans="1:22" ht="15.75" customHeight="1" x14ac:dyDescent="0.25">
      <c r="A4" s="8" t="s">
        <v>40</v>
      </c>
      <c r="B4" s="8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52"/>
      <c r="P4" s="63">
        <v>41.548706896551728</v>
      </c>
      <c r="Q4" s="25" t="s">
        <v>15</v>
      </c>
      <c r="R4" s="67">
        <f>COUNTIFS($B$23:$B$193,R$2,$Q$23:$Q$193,$Q4)</f>
        <v>0</v>
      </c>
      <c r="S4" s="67">
        <f>COUNTIFS($B$23:$B$193,S$2,$Q$23:$Q$193,$Q4)</f>
        <v>0</v>
      </c>
      <c r="T4" s="67">
        <f>COUNTIFS($B$23:$B$193,T$2,$Q$23:$Q$193,$Q4)</f>
        <v>6</v>
      </c>
      <c r="U4" s="67">
        <f t="shared" ref="U4:U9" si="0">SUM(R4:T4)</f>
        <v>6</v>
      </c>
      <c r="V4" s="49">
        <v>1</v>
      </c>
    </row>
    <row r="5" spans="1:22" ht="15.75" customHeight="1" x14ac:dyDescent="0.25">
      <c r="A5" s="55" t="s">
        <v>41</v>
      </c>
      <c r="B5" s="55"/>
      <c r="C5" s="56"/>
      <c r="D5" s="56"/>
      <c r="E5" s="1"/>
      <c r="F5" s="1"/>
      <c r="G5" s="1"/>
      <c r="H5" s="1"/>
      <c r="I5" s="1"/>
      <c r="J5" s="1"/>
      <c r="K5" s="3"/>
      <c r="L5" s="3"/>
      <c r="M5" s="3"/>
      <c r="N5" s="3"/>
      <c r="O5" s="52"/>
      <c r="P5" s="37">
        <v>46.041379310344823</v>
      </c>
      <c r="Q5" s="25" t="s">
        <v>13</v>
      </c>
      <c r="R5" s="67">
        <f>COUNTIFS($B$23:$B$193,R$2,$Q$23:$Q$193,$Q5)</f>
        <v>1</v>
      </c>
      <c r="S5" s="67">
        <f>COUNTIFS($B$23:$B$193,S$2,$Q$23:$Q$193,$Q5)</f>
        <v>2</v>
      </c>
      <c r="T5" s="67">
        <f>COUNTIFS($B$23:$B$193,T$2,$Q$23:$Q$193,$Q5)</f>
        <v>8</v>
      </c>
      <c r="U5" s="67">
        <f t="shared" si="0"/>
        <v>11</v>
      </c>
      <c r="V5" s="49">
        <v>2</v>
      </c>
    </row>
    <row r="6" spans="1:22" ht="15.75" customHeight="1" x14ac:dyDescent="0.25">
      <c r="A6" s="55" t="s">
        <v>42</v>
      </c>
      <c r="B6" s="55"/>
      <c r="C6" s="56"/>
      <c r="D6" s="56"/>
      <c r="E6" s="1"/>
      <c r="F6" s="1"/>
      <c r="G6" s="1"/>
      <c r="H6" s="1"/>
      <c r="I6" s="1"/>
      <c r="J6" s="1"/>
      <c r="K6" s="3"/>
      <c r="L6" s="3"/>
      <c r="M6" s="3"/>
      <c r="N6" s="3"/>
      <c r="O6" s="52"/>
      <c r="P6" s="63">
        <v>54.25</v>
      </c>
      <c r="Q6" s="25" t="s">
        <v>8</v>
      </c>
      <c r="R6" s="67">
        <f>COUNTIFS($B$23:$B$193,R$2,$Q$23:$Q$193,$Q6)</f>
        <v>15</v>
      </c>
      <c r="S6" s="67">
        <f>COUNTIFS($B$23:$B$193,S$2,$Q$23:$Q$193,$Q6)</f>
        <v>20</v>
      </c>
      <c r="T6" s="67">
        <f>COUNTIFS($B$23:$B$193,T$2,$Q$23:$Q$193,$Q6)</f>
        <v>15</v>
      </c>
      <c r="U6" s="67">
        <f t="shared" si="0"/>
        <v>50</v>
      </c>
      <c r="V6" s="49">
        <v>2.5</v>
      </c>
    </row>
    <row r="7" spans="1:22" ht="15.75" customHeight="1" x14ac:dyDescent="0.25">
      <c r="A7" s="1" t="s">
        <v>233</v>
      </c>
      <c r="B7" s="18"/>
      <c r="C7" s="1"/>
      <c r="D7" s="3"/>
      <c r="E7" s="1"/>
      <c r="F7" s="1"/>
      <c r="G7" s="1"/>
      <c r="H7" s="1"/>
      <c r="I7" s="1"/>
      <c r="J7" s="1"/>
      <c r="K7" s="3"/>
      <c r="L7" s="3"/>
      <c r="M7" s="3"/>
      <c r="N7" s="3"/>
      <c r="O7" s="52"/>
      <c r="P7" s="63">
        <v>69.366304347826087</v>
      </c>
      <c r="Q7" s="25" t="s">
        <v>9</v>
      </c>
      <c r="R7" s="67">
        <f>COUNTIFS($B$23:$B$193,R$2,$Q$23:$Q$193,$Q7)</f>
        <v>3</v>
      </c>
      <c r="S7" s="67">
        <f>COUNTIFS($B$23:$B$193,S$2,$Q$23:$Q$193,$Q7)</f>
        <v>6</v>
      </c>
      <c r="T7" s="67">
        <f>COUNTIFS($B$23:$B$193,T$2,$Q$23:$Q$193,$Q7)</f>
        <v>3</v>
      </c>
      <c r="U7" s="67">
        <f t="shared" si="0"/>
        <v>12</v>
      </c>
      <c r="V7" s="49">
        <v>3</v>
      </c>
    </row>
    <row r="8" spans="1:22" ht="15.75" customHeight="1" x14ac:dyDescent="0.25">
      <c r="A8" s="57"/>
      <c r="B8" s="57"/>
      <c r="C8" s="56"/>
      <c r="D8" s="56"/>
      <c r="E8" s="56"/>
      <c r="F8" s="56"/>
      <c r="G8" s="56"/>
      <c r="H8" s="56"/>
      <c r="I8" s="56"/>
      <c r="J8" s="56"/>
      <c r="K8" s="3"/>
      <c r="L8" s="3"/>
      <c r="M8" s="3"/>
      <c r="N8" s="3"/>
      <c r="O8" s="52"/>
      <c r="P8" s="63">
        <v>73.795108695652175</v>
      </c>
      <c r="Q8" s="25" t="s">
        <v>11</v>
      </c>
      <c r="R8" s="67">
        <f>COUNTIFS($B$23:$B$193,R$2,$Q$23:$Q$193,$Q8)</f>
        <v>19</v>
      </c>
      <c r="S8" s="67">
        <f>COUNTIFS($B$23:$B$193,S$2,$Q$23:$Q$193,$Q8)</f>
        <v>19</v>
      </c>
      <c r="T8" s="67">
        <f>COUNTIFS($B$23:$B$193,T$2,$Q$23:$Q$193,$Q8)</f>
        <v>3</v>
      </c>
      <c r="U8" s="67">
        <f t="shared" si="0"/>
        <v>41</v>
      </c>
      <c r="V8" s="49">
        <v>3.5</v>
      </c>
    </row>
    <row r="9" spans="1:22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52"/>
      <c r="P9" s="64">
        <v>80.125</v>
      </c>
      <c r="Q9" s="25" t="s">
        <v>10</v>
      </c>
      <c r="R9" s="67">
        <f>COUNTIFS($B$23:$B$193,R$2,$Q$23:$Q$193,$Q9)</f>
        <v>26</v>
      </c>
      <c r="S9" s="67">
        <f>COUNTIFS($B$23:$B$193,S$2,$Q$23:$Q$193,$Q9)</f>
        <v>16</v>
      </c>
      <c r="T9" s="67">
        <f>COUNTIFS($B$23:$B$193,T$2,$Q$23:$Q$193,$Q9)</f>
        <v>5</v>
      </c>
      <c r="U9" s="67">
        <f t="shared" si="0"/>
        <v>47</v>
      </c>
      <c r="V9" s="49">
        <v>4</v>
      </c>
    </row>
    <row r="10" spans="1:22" ht="15.75" customHeight="1" x14ac:dyDescent="0.25">
      <c r="A10" s="57" t="s">
        <v>229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"/>
      <c r="P10" s="65"/>
      <c r="Q10" s="25" t="s">
        <v>24</v>
      </c>
      <c r="R10" s="67">
        <f t="shared" ref="R10:T10" si="1">SUM(R3:R9)</f>
        <v>64</v>
      </c>
      <c r="S10" s="68">
        <v>60</v>
      </c>
      <c r="T10" s="67">
        <f t="shared" si="1"/>
        <v>43</v>
      </c>
      <c r="U10" s="67">
        <f t="shared" ref="U10" si="2">SUM(R10:T10)</f>
        <v>167</v>
      </c>
      <c r="V10" s="50"/>
    </row>
    <row r="11" spans="1:22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9"/>
      <c r="L11" s="1"/>
      <c r="M11" s="1"/>
      <c r="N11" s="1"/>
      <c r="O11" s="4"/>
      <c r="P11" s="26"/>
      <c r="Q11" s="27" t="s">
        <v>228</v>
      </c>
      <c r="R11" s="69">
        <f>SUMPRODUCT($V$3:$V$9,R$3:R$9)/R10</f>
        <v>3.421875</v>
      </c>
      <c r="S11" s="69">
        <f t="shared" ref="S11:T11" si="3">SUMPRODUCT($V$3:$V$9,S$3:S$9)/S10</f>
        <v>3.375</v>
      </c>
      <c r="T11" s="69">
        <f t="shared" si="3"/>
        <v>2.3023255813953489</v>
      </c>
      <c r="U11" s="18"/>
      <c r="V11" s="26"/>
    </row>
    <row r="12" spans="1:22" ht="15.75" customHeight="1" x14ac:dyDescent="0.25">
      <c r="A12" s="55" t="s">
        <v>26</v>
      </c>
      <c r="B12" s="55"/>
      <c r="C12" s="56"/>
      <c r="D12" s="56"/>
      <c r="E12" s="1"/>
      <c r="F12" s="1"/>
      <c r="G12" s="1"/>
      <c r="H12" s="1"/>
      <c r="I12" s="1"/>
      <c r="J12" s="1"/>
      <c r="K12" s="9"/>
      <c r="L12" s="1"/>
      <c r="M12" s="1"/>
      <c r="N12" s="1"/>
      <c r="O12" s="10"/>
      <c r="P12" s="10"/>
      <c r="Q12" s="3"/>
      <c r="R12" s="3"/>
      <c r="S12" s="3"/>
      <c r="T12" s="3"/>
      <c r="U12" s="3"/>
    </row>
    <row r="13" spans="1:22" ht="15.75" customHeight="1" x14ac:dyDescent="0.25">
      <c r="A13" s="1"/>
      <c r="B13" s="1"/>
      <c r="C13" s="57" t="s">
        <v>232</v>
      </c>
      <c r="D13" s="56"/>
      <c r="E13" s="1"/>
      <c r="F13" s="1"/>
      <c r="G13" s="1"/>
      <c r="H13" s="1"/>
      <c r="I13" s="1"/>
      <c r="J13" s="1"/>
      <c r="K13" s="9"/>
      <c r="L13" s="1"/>
      <c r="M13" s="18" t="s">
        <v>216</v>
      </c>
      <c r="N13" s="1"/>
      <c r="O13" s="10"/>
      <c r="P13" s="10"/>
      <c r="Q13" s="3"/>
      <c r="R13" s="3"/>
      <c r="S13" s="3"/>
      <c r="T13" s="3"/>
      <c r="U13" s="3"/>
    </row>
    <row r="14" spans="1:22" ht="15.75" customHeight="1" x14ac:dyDescent="0.25">
      <c r="A14" s="1"/>
      <c r="B14" s="1"/>
      <c r="C14" s="55" t="s">
        <v>234</v>
      </c>
      <c r="D14" s="56"/>
      <c r="E14" s="1"/>
      <c r="F14" s="1"/>
      <c r="G14" s="1"/>
      <c r="H14" s="1"/>
      <c r="I14" s="1"/>
      <c r="J14" s="1"/>
      <c r="K14" s="9"/>
      <c r="L14" s="1"/>
      <c r="M14" s="1"/>
      <c r="N14" s="1"/>
      <c r="O14" s="10"/>
      <c r="P14" s="10"/>
      <c r="Q14" s="3"/>
      <c r="R14" s="3"/>
      <c r="S14" s="3"/>
      <c r="T14" s="3"/>
      <c r="U14" s="3"/>
    </row>
    <row r="15" spans="1:22" ht="15.75" customHeight="1" x14ac:dyDescent="0.25">
      <c r="A15" s="3"/>
      <c r="B15" s="3"/>
      <c r="C15" s="61" t="s">
        <v>235</v>
      </c>
      <c r="D15" s="56"/>
      <c r="E15" s="1"/>
      <c r="F15" s="1"/>
      <c r="G15" s="1"/>
      <c r="H15" s="1"/>
      <c r="I15" s="1"/>
      <c r="J15" s="1"/>
      <c r="K15" s="9"/>
      <c r="L15" s="1"/>
      <c r="M15" s="1"/>
      <c r="N15" s="1"/>
      <c r="O15" s="10"/>
      <c r="P15" s="10"/>
      <c r="Q15" s="3"/>
      <c r="R15" s="3"/>
      <c r="S15" s="3"/>
      <c r="T15" s="3"/>
      <c r="U15" s="3"/>
    </row>
    <row r="16" spans="1:22" ht="15.75" customHeight="1" x14ac:dyDescent="0.25">
      <c r="A16" s="3"/>
      <c r="B16" s="3"/>
      <c r="C16" s="55" t="s">
        <v>236</v>
      </c>
      <c r="D16" s="56"/>
      <c r="E16" s="1"/>
      <c r="F16" s="1"/>
      <c r="G16" s="1"/>
      <c r="H16" s="1"/>
      <c r="I16" s="1"/>
      <c r="J16" s="1"/>
      <c r="K16" s="9"/>
      <c r="L16" s="1"/>
      <c r="M16" s="1"/>
      <c r="N16" s="1"/>
      <c r="O16" s="10"/>
      <c r="P16" s="10"/>
      <c r="Q16" s="3"/>
      <c r="R16" s="3"/>
      <c r="S16" s="3"/>
      <c r="T16" s="3"/>
      <c r="U16" s="3"/>
    </row>
    <row r="17" spans="1:21" ht="15.75" customHeight="1" x14ac:dyDescent="0.25">
      <c r="A17" s="3"/>
      <c r="B17" s="3"/>
      <c r="C17" s="55" t="s">
        <v>237</v>
      </c>
      <c r="D17" s="56"/>
      <c r="E17" s="1"/>
      <c r="F17" s="1"/>
      <c r="G17" s="1"/>
      <c r="H17" s="1"/>
      <c r="I17" s="1"/>
      <c r="J17" s="1"/>
      <c r="K17" s="9"/>
      <c r="L17" s="1"/>
      <c r="M17" s="1"/>
      <c r="N17" s="1"/>
      <c r="O17" s="10"/>
      <c r="P17" s="10"/>
      <c r="Q17" s="3"/>
      <c r="R17" s="3"/>
      <c r="S17" s="3"/>
      <c r="T17" s="3"/>
      <c r="U17" s="3"/>
    </row>
    <row r="18" spans="1:21" ht="12.75" x14ac:dyDescent="0.2">
      <c r="A18" s="3"/>
      <c r="B18" s="3"/>
      <c r="C18" s="51" t="s">
        <v>231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"/>
      <c r="P18" s="10"/>
      <c r="Q18" s="3"/>
      <c r="R18" s="3"/>
      <c r="S18" s="3"/>
      <c r="T18" s="3"/>
      <c r="U18" s="3"/>
    </row>
    <row r="19" spans="1:21" ht="12.75" x14ac:dyDescent="0.2">
      <c r="A19" s="3"/>
      <c r="B19" s="3"/>
      <c r="C19" s="3" t="s">
        <v>238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"/>
      <c r="P19" s="10"/>
      <c r="Q19" s="3"/>
      <c r="R19" s="3"/>
      <c r="S19" s="3"/>
      <c r="T19" s="3"/>
      <c r="U19" s="3"/>
    </row>
    <row r="20" spans="1:21" ht="12.75" x14ac:dyDescent="0.2">
      <c r="A20" s="3"/>
      <c r="B20" s="3"/>
      <c r="C20" s="3"/>
      <c r="D20" s="3"/>
      <c r="E20" s="11">
        <f>AVERAGE(E23:E193)</f>
        <v>72.795321637426895</v>
      </c>
      <c r="F20" s="11">
        <f t="shared" ref="F20:J20" si="4">AVERAGE(F23:F193)</f>
        <v>70.880116959064324</v>
      </c>
      <c r="G20" s="11">
        <f t="shared" si="4"/>
        <v>63.5</v>
      </c>
      <c r="H20" s="11">
        <f t="shared" si="4"/>
        <v>66.479532163742689</v>
      </c>
      <c r="I20" s="11">
        <f t="shared" si="4"/>
        <v>66.292397660818708</v>
      </c>
      <c r="J20" s="11">
        <f t="shared" si="4"/>
        <v>62.08918128654971</v>
      </c>
      <c r="K20" s="3"/>
      <c r="L20" s="11">
        <f>AVERAGE(L23:L193)</f>
        <v>85.78947368421052</v>
      </c>
      <c r="M20" s="3"/>
      <c r="N20" s="11">
        <f>AVERAGE(N23:N193)</f>
        <v>92.646659126577148</v>
      </c>
      <c r="O20" s="11">
        <f>AVERAGE(O23:O193)</f>
        <v>71.230091916760898</v>
      </c>
      <c r="P20" s="10"/>
      <c r="Q20" s="3"/>
      <c r="R20" s="3"/>
      <c r="S20" s="3"/>
      <c r="T20" s="3"/>
      <c r="U20" s="3"/>
    </row>
    <row r="21" spans="1:21" ht="12.75" x14ac:dyDescent="0.2">
      <c r="A21" s="53" t="s">
        <v>1</v>
      </c>
      <c r="B21" s="53" t="s">
        <v>27</v>
      </c>
      <c r="C21" s="53" t="s">
        <v>2</v>
      </c>
      <c r="D21" s="53" t="s">
        <v>3</v>
      </c>
      <c r="E21" s="45"/>
      <c r="F21" s="45"/>
      <c r="G21" s="45"/>
      <c r="H21" s="45"/>
      <c r="I21" s="45"/>
      <c r="J21" s="45"/>
      <c r="K21" s="46"/>
      <c r="L21" s="45"/>
      <c r="M21" s="46"/>
      <c r="N21" s="45"/>
      <c r="O21" s="47"/>
      <c r="P21" s="12"/>
      <c r="Q21" s="13"/>
      <c r="R21" s="53" t="s">
        <v>3</v>
      </c>
      <c r="S21" s="53" t="s">
        <v>2</v>
      </c>
      <c r="T21" s="53" t="s">
        <v>27</v>
      </c>
      <c r="U21" s="53" t="s">
        <v>1</v>
      </c>
    </row>
    <row r="22" spans="1:21" ht="12.75" x14ac:dyDescent="0.2">
      <c r="A22" s="54"/>
      <c r="B22" s="54"/>
      <c r="C22" s="54"/>
      <c r="D22" s="54"/>
      <c r="E22" s="14" t="s">
        <v>0</v>
      </c>
      <c r="F22" s="14" t="s">
        <v>7</v>
      </c>
      <c r="G22" s="14" t="s">
        <v>28</v>
      </c>
      <c r="H22" s="14" t="s">
        <v>29</v>
      </c>
      <c r="I22" s="14" t="s">
        <v>30</v>
      </c>
      <c r="J22" s="14" t="s">
        <v>31</v>
      </c>
      <c r="K22" s="14" t="s">
        <v>32</v>
      </c>
      <c r="L22" s="14" t="s">
        <v>17</v>
      </c>
      <c r="M22" s="14" t="s">
        <v>33</v>
      </c>
      <c r="N22" s="14" t="s">
        <v>34</v>
      </c>
      <c r="O22" s="15" t="s">
        <v>35</v>
      </c>
      <c r="P22" s="15" t="s">
        <v>36</v>
      </c>
      <c r="Q22" s="14" t="s">
        <v>37</v>
      </c>
      <c r="R22" s="54"/>
      <c r="S22" s="54"/>
      <c r="T22" s="54"/>
      <c r="U22" s="54"/>
    </row>
    <row r="23" spans="1:21" ht="15" x14ac:dyDescent="0.25">
      <c r="A23" s="23">
        <v>1</v>
      </c>
      <c r="B23" s="13" t="s">
        <v>21</v>
      </c>
      <c r="C23" s="23">
        <v>10422039</v>
      </c>
      <c r="D23" s="28" t="s">
        <v>43</v>
      </c>
      <c r="E23" s="33">
        <v>61</v>
      </c>
      <c r="F23" s="29">
        <v>70</v>
      </c>
      <c r="G23" s="35">
        <v>71</v>
      </c>
      <c r="H23" s="36">
        <v>71</v>
      </c>
      <c r="I23" s="36">
        <v>73</v>
      </c>
      <c r="J23" s="36">
        <v>73</v>
      </c>
      <c r="K23" s="33" t="s">
        <v>222</v>
      </c>
      <c r="L23" s="29">
        <v>95</v>
      </c>
      <c r="M23" s="30">
        <v>28</v>
      </c>
      <c r="N23" s="31">
        <f>(M23/29)*100</f>
        <v>96.551724137931032</v>
      </c>
      <c r="O23" s="37">
        <f>0.3*E23+0.3*F23+0.3*((G23+H23+I23+J23)/4)+0.075*L23+0.025*N23</f>
        <v>70.438793103448262</v>
      </c>
      <c r="P23" s="24" t="s">
        <v>9</v>
      </c>
      <c r="Q23" s="44" t="s">
        <v>9</v>
      </c>
      <c r="R23" s="22" t="s">
        <v>43</v>
      </c>
      <c r="S23" s="23">
        <v>10422039</v>
      </c>
      <c r="T23" s="20" t="s">
        <v>21</v>
      </c>
      <c r="U23" s="23">
        <v>1</v>
      </c>
    </row>
    <row r="24" spans="1:21" ht="15" x14ac:dyDescent="0.25">
      <c r="A24" s="19">
        <v>2</v>
      </c>
      <c r="B24" s="16" t="s">
        <v>21</v>
      </c>
      <c r="C24" s="7">
        <v>13521117</v>
      </c>
      <c r="D24" s="28" t="s">
        <v>44</v>
      </c>
      <c r="E24" s="33">
        <v>58</v>
      </c>
      <c r="F24" s="29">
        <v>48.5</v>
      </c>
      <c r="G24" s="35">
        <v>57.5</v>
      </c>
      <c r="H24" s="36">
        <v>63.5</v>
      </c>
      <c r="I24" s="36">
        <v>85</v>
      </c>
      <c r="J24" s="36">
        <v>21</v>
      </c>
      <c r="K24" s="33" t="s">
        <v>11</v>
      </c>
      <c r="L24" s="29">
        <v>80</v>
      </c>
      <c r="M24" s="30">
        <v>25</v>
      </c>
      <c r="N24" s="31">
        <f>(M24/29)*100</f>
        <v>86.206896551724128</v>
      </c>
      <c r="O24" s="37">
        <f>0.3*E24+0.3*F24+0.3*((G24+H24+I24+J24)/4)+0.075*L24+0.025*N24</f>
        <v>57.130172413793098</v>
      </c>
      <c r="P24" s="24" t="s">
        <v>11</v>
      </c>
      <c r="Q24" s="60" t="s">
        <v>8</v>
      </c>
      <c r="R24" s="6" t="s">
        <v>44</v>
      </c>
      <c r="S24" s="7">
        <v>13521117</v>
      </c>
      <c r="T24" s="16" t="s">
        <v>21</v>
      </c>
      <c r="U24" s="19">
        <v>2</v>
      </c>
    </row>
    <row r="25" spans="1:21" ht="15" x14ac:dyDescent="0.25">
      <c r="A25" s="19">
        <v>3</v>
      </c>
      <c r="B25" s="16" t="s">
        <v>21</v>
      </c>
      <c r="C25" s="7">
        <v>13521167</v>
      </c>
      <c r="D25" s="28" t="s">
        <v>45</v>
      </c>
      <c r="E25" s="33">
        <v>52</v>
      </c>
      <c r="F25" s="29">
        <v>42</v>
      </c>
      <c r="G25" s="35">
        <v>38.5</v>
      </c>
      <c r="H25" s="36">
        <v>24</v>
      </c>
      <c r="I25" s="36">
        <v>67</v>
      </c>
      <c r="J25" s="36">
        <v>50.5</v>
      </c>
      <c r="K25" s="33" t="s">
        <v>11</v>
      </c>
      <c r="L25" s="29">
        <v>80</v>
      </c>
      <c r="M25" s="30">
        <v>27</v>
      </c>
      <c r="N25" s="31">
        <f>(M25/29)*100</f>
        <v>93.103448275862064</v>
      </c>
      <c r="O25" s="37">
        <f>0.3*E25+0.3*F25+0.3*((G25+H25+I25+J25)/4)+0.075*L25+0.025*N25</f>
        <v>50.027586206896558</v>
      </c>
      <c r="P25" s="24" t="s">
        <v>13</v>
      </c>
      <c r="Q25" s="44" t="s">
        <v>13</v>
      </c>
      <c r="R25" s="6" t="s">
        <v>45</v>
      </c>
      <c r="S25" s="7">
        <v>13521167</v>
      </c>
      <c r="T25" s="16" t="s">
        <v>21</v>
      </c>
      <c r="U25" s="19">
        <v>3</v>
      </c>
    </row>
    <row r="26" spans="1:21" ht="15" x14ac:dyDescent="0.25">
      <c r="A26" s="19">
        <v>4</v>
      </c>
      <c r="B26" s="16" t="s">
        <v>21</v>
      </c>
      <c r="C26" s="7">
        <v>13523001</v>
      </c>
      <c r="D26" s="28" t="s">
        <v>46</v>
      </c>
      <c r="E26" s="33">
        <v>97</v>
      </c>
      <c r="F26" s="29">
        <v>85</v>
      </c>
      <c r="G26" s="35">
        <v>93</v>
      </c>
      <c r="H26" s="36">
        <v>89</v>
      </c>
      <c r="I26" s="36">
        <v>81</v>
      </c>
      <c r="J26" s="36">
        <v>62.5</v>
      </c>
      <c r="K26" s="33" t="s">
        <v>221</v>
      </c>
      <c r="L26" s="29">
        <v>90</v>
      </c>
      <c r="M26" s="30">
        <v>28</v>
      </c>
      <c r="N26" s="31">
        <f>(M26/29)*100</f>
        <v>96.551724137931032</v>
      </c>
      <c r="O26" s="37">
        <f>0.3*E26+0.3*F26+0.3*((G26+H26+I26+J26)/4)+0.075*L26+0.025*N26</f>
        <v>88.176293103448259</v>
      </c>
      <c r="P26" s="24" t="s">
        <v>10</v>
      </c>
      <c r="Q26" s="44" t="s">
        <v>10</v>
      </c>
      <c r="R26" s="6" t="s">
        <v>46</v>
      </c>
      <c r="S26" s="7">
        <v>13523001</v>
      </c>
      <c r="T26" s="16" t="s">
        <v>21</v>
      </c>
      <c r="U26" s="19">
        <v>4</v>
      </c>
    </row>
    <row r="27" spans="1:21" ht="15" x14ac:dyDescent="0.25">
      <c r="A27" s="19">
        <v>5</v>
      </c>
      <c r="B27" s="16" t="s">
        <v>21</v>
      </c>
      <c r="C27" s="7">
        <v>13523003</v>
      </c>
      <c r="D27" s="28" t="s">
        <v>47</v>
      </c>
      <c r="E27" s="33">
        <v>88</v>
      </c>
      <c r="F27" s="29">
        <v>77</v>
      </c>
      <c r="G27" s="35">
        <v>82</v>
      </c>
      <c r="H27" s="36">
        <v>86.5</v>
      </c>
      <c r="I27" s="36">
        <v>89</v>
      </c>
      <c r="J27" s="36">
        <v>80</v>
      </c>
      <c r="K27" s="38" t="s">
        <v>219</v>
      </c>
      <c r="L27" s="29">
        <v>85</v>
      </c>
      <c r="M27" s="30">
        <v>29</v>
      </c>
      <c r="N27" s="31">
        <f>(M27/29)*100</f>
        <v>100</v>
      </c>
      <c r="O27" s="37">
        <f>0.3*E27+0.3*F27+0.3*((G27+H27+I27+J27)/4)+0.075*L27+0.025*N27</f>
        <v>83.6875</v>
      </c>
      <c r="P27" s="24" t="s">
        <v>10</v>
      </c>
      <c r="Q27" s="44" t="s">
        <v>10</v>
      </c>
      <c r="R27" s="6" t="s">
        <v>47</v>
      </c>
      <c r="S27" s="7">
        <v>13523003</v>
      </c>
      <c r="T27" s="16" t="s">
        <v>21</v>
      </c>
      <c r="U27" s="19">
        <v>5</v>
      </c>
    </row>
    <row r="28" spans="1:21" ht="15" x14ac:dyDescent="0.25">
      <c r="A28" s="19">
        <v>6</v>
      </c>
      <c r="B28" s="16" t="s">
        <v>21</v>
      </c>
      <c r="C28" s="7">
        <v>13523005</v>
      </c>
      <c r="D28" s="28" t="s">
        <v>48</v>
      </c>
      <c r="E28" s="33">
        <v>83.5</v>
      </c>
      <c r="F28" s="29">
        <v>79</v>
      </c>
      <c r="G28" s="35">
        <v>88.5</v>
      </c>
      <c r="H28" s="36">
        <v>71</v>
      </c>
      <c r="I28" s="36">
        <v>73</v>
      </c>
      <c r="J28" s="36">
        <v>85.5</v>
      </c>
      <c r="K28" s="33" t="s">
        <v>10</v>
      </c>
      <c r="L28" s="29">
        <v>85</v>
      </c>
      <c r="M28" s="30">
        <v>28</v>
      </c>
      <c r="N28" s="31">
        <f>(M28/29)*100</f>
        <v>96.551724137931032</v>
      </c>
      <c r="O28" s="37">
        <f>0.3*E28+0.3*F28+0.3*((G28+H28+I28+J28)/4)+0.075*L28+0.025*N28</f>
        <v>81.388793103448265</v>
      </c>
      <c r="P28" s="24" t="s">
        <v>11</v>
      </c>
      <c r="Q28" s="44" t="s">
        <v>10</v>
      </c>
      <c r="R28" s="6" t="s">
        <v>48</v>
      </c>
      <c r="S28" s="7">
        <v>13523005</v>
      </c>
      <c r="T28" s="16" t="s">
        <v>21</v>
      </c>
      <c r="U28" s="19">
        <v>6</v>
      </c>
    </row>
    <row r="29" spans="1:21" ht="15" x14ac:dyDescent="0.25">
      <c r="A29" s="19">
        <v>7</v>
      </c>
      <c r="B29" s="16" t="s">
        <v>21</v>
      </c>
      <c r="C29" s="7">
        <v>13523007</v>
      </c>
      <c r="D29" s="28" t="s">
        <v>49</v>
      </c>
      <c r="E29" s="33">
        <v>76.5</v>
      </c>
      <c r="F29" s="29">
        <v>85</v>
      </c>
      <c r="G29" s="35">
        <v>83.5</v>
      </c>
      <c r="H29" s="36">
        <v>88</v>
      </c>
      <c r="I29" s="36">
        <v>92</v>
      </c>
      <c r="J29" s="36">
        <v>73</v>
      </c>
      <c r="K29" s="33" t="s">
        <v>211</v>
      </c>
      <c r="L29" s="29">
        <v>85</v>
      </c>
      <c r="M29" s="30">
        <v>29</v>
      </c>
      <c r="N29" s="31">
        <f>(M29/29)*100</f>
        <v>100</v>
      </c>
      <c r="O29" s="37">
        <f>0.3*E29+0.3*F29+0.3*((G29+H29+I29+J29)/4)+0.075*L29+0.025*N29</f>
        <v>82.5625</v>
      </c>
      <c r="P29" s="24" t="s">
        <v>9</v>
      </c>
      <c r="Q29" s="44" t="s">
        <v>10</v>
      </c>
      <c r="R29" s="6" t="s">
        <v>49</v>
      </c>
      <c r="S29" s="7">
        <v>13523007</v>
      </c>
      <c r="T29" s="16" t="s">
        <v>21</v>
      </c>
      <c r="U29" s="19">
        <v>7</v>
      </c>
    </row>
    <row r="30" spans="1:21" ht="15" x14ac:dyDescent="0.25">
      <c r="A30" s="19">
        <v>8</v>
      </c>
      <c r="B30" s="16" t="s">
        <v>21</v>
      </c>
      <c r="C30" s="7">
        <v>13523009</v>
      </c>
      <c r="D30" s="28" t="s">
        <v>50</v>
      </c>
      <c r="E30" s="33">
        <v>84.5</v>
      </c>
      <c r="F30" s="29">
        <v>68.5</v>
      </c>
      <c r="G30" s="35">
        <v>63</v>
      </c>
      <c r="H30" s="36">
        <v>93.5</v>
      </c>
      <c r="I30" s="36">
        <v>67</v>
      </c>
      <c r="J30" s="36">
        <v>88</v>
      </c>
      <c r="K30" s="33" t="s">
        <v>221</v>
      </c>
      <c r="L30" s="29">
        <v>90</v>
      </c>
      <c r="M30" s="30">
        <v>28</v>
      </c>
      <c r="N30" s="31">
        <f>(M30/29)*100</f>
        <v>96.551724137931032</v>
      </c>
      <c r="O30" s="37">
        <f>0.3*E30+0.3*F30+0.3*((G30+H30+I30+J30)/4)+0.075*L30+0.025*N30</f>
        <v>78.426293103448273</v>
      </c>
      <c r="P30" s="24" t="s">
        <v>11</v>
      </c>
      <c r="Q30" s="44" t="s">
        <v>11</v>
      </c>
      <c r="R30" s="6" t="s">
        <v>50</v>
      </c>
      <c r="S30" s="7">
        <v>13523009</v>
      </c>
      <c r="T30" s="16" t="s">
        <v>21</v>
      </c>
      <c r="U30" s="19">
        <v>8</v>
      </c>
    </row>
    <row r="31" spans="1:21" ht="15" x14ac:dyDescent="0.25">
      <c r="A31" s="19">
        <v>9</v>
      </c>
      <c r="B31" s="16" t="s">
        <v>21</v>
      </c>
      <c r="C31" s="7">
        <v>13523011</v>
      </c>
      <c r="D31" s="28" t="s">
        <v>51</v>
      </c>
      <c r="E31" s="33">
        <v>75</v>
      </c>
      <c r="F31" s="29">
        <v>70</v>
      </c>
      <c r="G31" s="35">
        <v>73</v>
      </c>
      <c r="H31" s="36">
        <v>28</v>
      </c>
      <c r="I31" s="36">
        <v>52</v>
      </c>
      <c r="J31" s="36">
        <v>51.5</v>
      </c>
      <c r="K31" s="33" t="s">
        <v>224</v>
      </c>
      <c r="L31" s="29">
        <v>90</v>
      </c>
      <c r="M31" s="30">
        <v>26</v>
      </c>
      <c r="N31" s="31">
        <f>(M31/29)*100</f>
        <v>89.65517241379311</v>
      </c>
      <c r="O31" s="37">
        <f>0.3*E31+0.3*F31+0.3*((G31+H31+I31+J31)/4)+0.075*L31+0.025*N31</f>
        <v>67.828879310344831</v>
      </c>
      <c r="P31" s="24" t="s">
        <v>13</v>
      </c>
      <c r="Q31" s="44" t="s">
        <v>8</v>
      </c>
      <c r="R31" s="6" t="s">
        <v>51</v>
      </c>
      <c r="S31" s="7">
        <v>13523011</v>
      </c>
      <c r="T31" s="16" t="s">
        <v>21</v>
      </c>
      <c r="U31" s="19">
        <v>9</v>
      </c>
    </row>
    <row r="32" spans="1:21" ht="15" x14ac:dyDescent="0.25">
      <c r="A32" s="19">
        <v>10</v>
      </c>
      <c r="B32" s="16" t="s">
        <v>21</v>
      </c>
      <c r="C32" s="7">
        <v>13523013</v>
      </c>
      <c r="D32" s="28" t="s">
        <v>52</v>
      </c>
      <c r="E32" s="33">
        <v>87.5</v>
      </c>
      <c r="F32" s="29">
        <v>92.5</v>
      </c>
      <c r="G32" s="35">
        <v>86.5</v>
      </c>
      <c r="H32" s="36">
        <v>76.5</v>
      </c>
      <c r="I32" s="36">
        <v>97</v>
      </c>
      <c r="J32" s="36">
        <v>82</v>
      </c>
      <c r="K32" s="33" t="s">
        <v>221</v>
      </c>
      <c r="L32" s="29">
        <v>90</v>
      </c>
      <c r="M32" s="30">
        <v>29</v>
      </c>
      <c r="N32" s="31">
        <f>(M32/29)*100</f>
        <v>100</v>
      </c>
      <c r="O32" s="37">
        <f>0.3*E32+0.3*F32+0.3*((G32+H32+I32+J32)/4)+0.075*L32+0.025*N32</f>
        <v>88.9</v>
      </c>
      <c r="P32" s="24" t="s">
        <v>211</v>
      </c>
      <c r="Q32" s="44" t="s">
        <v>10</v>
      </c>
      <c r="R32" s="6" t="s">
        <v>52</v>
      </c>
      <c r="S32" s="7">
        <v>13523013</v>
      </c>
      <c r="T32" s="16" t="s">
        <v>21</v>
      </c>
      <c r="U32" s="19">
        <v>10</v>
      </c>
    </row>
    <row r="33" spans="1:21" ht="15" x14ac:dyDescent="0.25">
      <c r="A33" s="19">
        <v>11</v>
      </c>
      <c r="B33" s="16" t="s">
        <v>21</v>
      </c>
      <c r="C33" s="7">
        <v>13523015</v>
      </c>
      <c r="D33" s="28" t="s">
        <v>53</v>
      </c>
      <c r="E33" s="33">
        <v>70.5</v>
      </c>
      <c r="F33" s="29">
        <v>82</v>
      </c>
      <c r="G33" s="35">
        <v>70</v>
      </c>
      <c r="H33" s="36">
        <v>78.5</v>
      </c>
      <c r="I33" s="36">
        <v>52</v>
      </c>
      <c r="J33" s="36">
        <v>72</v>
      </c>
      <c r="K33" s="33" t="s">
        <v>11</v>
      </c>
      <c r="L33" s="29">
        <v>80</v>
      </c>
      <c r="M33" s="30">
        <v>29</v>
      </c>
      <c r="N33" s="31">
        <f>(M33/29)*100</f>
        <v>100</v>
      </c>
      <c r="O33" s="37">
        <f>0.3*E33+0.3*F33+0.3*((G33+H33+I33+J33)/4)+0.075*L33+0.025*N33</f>
        <v>74.6875</v>
      </c>
      <c r="P33" s="24" t="s">
        <v>10</v>
      </c>
      <c r="Q33" s="44" t="s">
        <v>11</v>
      </c>
      <c r="R33" s="6" t="s">
        <v>53</v>
      </c>
      <c r="S33" s="7">
        <v>13523015</v>
      </c>
      <c r="T33" s="16" t="s">
        <v>21</v>
      </c>
      <c r="U33" s="19">
        <v>11</v>
      </c>
    </row>
    <row r="34" spans="1:21" ht="15" x14ac:dyDescent="0.25">
      <c r="A34" s="19">
        <v>12</v>
      </c>
      <c r="B34" s="16" t="s">
        <v>21</v>
      </c>
      <c r="C34" s="7">
        <v>13523017</v>
      </c>
      <c r="D34" s="28" t="s">
        <v>54</v>
      </c>
      <c r="E34" s="33">
        <v>90</v>
      </c>
      <c r="F34" s="29">
        <v>64.5</v>
      </c>
      <c r="G34" s="35">
        <v>87</v>
      </c>
      <c r="H34" s="36">
        <v>90.5</v>
      </c>
      <c r="I34" s="36">
        <v>95</v>
      </c>
      <c r="J34" s="36">
        <v>70</v>
      </c>
      <c r="K34" s="38" t="s">
        <v>11</v>
      </c>
      <c r="L34" s="29">
        <v>80</v>
      </c>
      <c r="M34" s="30">
        <v>26</v>
      </c>
      <c r="N34" s="31">
        <f>(M34/29)*100</f>
        <v>89.65517241379311</v>
      </c>
      <c r="O34" s="37">
        <f>0.3*E34+0.3*F34+0.3*((G34+H34+I34+J34)/4)+0.075*L34+0.025*N34</f>
        <v>80.27887931034482</v>
      </c>
      <c r="P34" s="24" t="s">
        <v>10</v>
      </c>
      <c r="Q34" s="44" t="s">
        <v>10</v>
      </c>
      <c r="R34" s="6" t="s">
        <v>54</v>
      </c>
      <c r="S34" s="7">
        <v>13523017</v>
      </c>
      <c r="T34" s="16" t="s">
        <v>21</v>
      </c>
      <c r="U34" s="19">
        <v>12</v>
      </c>
    </row>
    <row r="35" spans="1:21" ht="15" x14ac:dyDescent="0.25">
      <c r="A35" s="19">
        <v>13</v>
      </c>
      <c r="B35" s="16" t="s">
        <v>21</v>
      </c>
      <c r="C35" s="7">
        <v>13523019</v>
      </c>
      <c r="D35" s="28" t="s">
        <v>55</v>
      </c>
      <c r="E35" s="33">
        <v>65.5</v>
      </c>
      <c r="F35" s="29">
        <v>64</v>
      </c>
      <c r="G35" s="35">
        <v>88</v>
      </c>
      <c r="H35" s="36">
        <v>60.5</v>
      </c>
      <c r="I35" s="36">
        <v>20</v>
      </c>
      <c r="J35" s="36">
        <v>58</v>
      </c>
      <c r="K35" s="33" t="s">
        <v>11</v>
      </c>
      <c r="L35" s="29">
        <v>80</v>
      </c>
      <c r="M35" s="30">
        <v>29</v>
      </c>
      <c r="N35" s="31">
        <f>(M35/29)*100</f>
        <v>100</v>
      </c>
      <c r="O35" s="37">
        <f>0.3*E35+0.3*F35+0.3*((G35+H35+I35+J35)/4)+0.075*L35+0.025*N35</f>
        <v>64.337499999999991</v>
      </c>
      <c r="P35" s="24" t="s">
        <v>13</v>
      </c>
      <c r="Q35" s="44" t="s">
        <v>8</v>
      </c>
      <c r="R35" s="6" t="s">
        <v>55</v>
      </c>
      <c r="S35" s="7">
        <v>13523019</v>
      </c>
      <c r="T35" s="16" t="s">
        <v>21</v>
      </c>
      <c r="U35" s="19">
        <v>13</v>
      </c>
    </row>
    <row r="36" spans="1:21" ht="15" x14ac:dyDescent="0.25">
      <c r="A36" s="19">
        <v>14</v>
      </c>
      <c r="B36" s="16" t="s">
        <v>21</v>
      </c>
      <c r="C36" s="7">
        <v>13523021</v>
      </c>
      <c r="D36" s="28" t="s">
        <v>56</v>
      </c>
      <c r="E36" s="33">
        <v>83.5</v>
      </c>
      <c r="F36" s="29">
        <v>92.5</v>
      </c>
      <c r="G36" s="35">
        <v>86</v>
      </c>
      <c r="H36" s="36">
        <v>74</v>
      </c>
      <c r="I36" s="36">
        <v>92</v>
      </c>
      <c r="J36" s="36">
        <v>75</v>
      </c>
      <c r="K36" s="33" t="s">
        <v>211</v>
      </c>
      <c r="L36" s="29">
        <v>85</v>
      </c>
      <c r="M36" s="30">
        <v>29</v>
      </c>
      <c r="N36" s="31">
        <f>(M36/29)*100</f>
        <v>100</v>
      </c>
      <c r="O36" s="37">
        <f>0.3*E36+0.3*F36+0.3*((G36+H36+I36+J36)/4)+0.075*L36+0.025*N36</f>
        <v>86.199999999999989</v>
      </c>
      <c r="P36" s="24" t="s">
        <v>10</v>
      </c>
      <c r="Q36" s="44" t="s">
        <v>10</v>
      </c>
      <c r="R36" s="6" t="s">
        <v>56</v>
      </c>
      <c r="S36" s="7">
        <v>13523021</v>
      </c>
      <c r="T36" s="16" t="s">
        <v>21</v>
      </c>
      <c r="U36" s="19">
        <v>14</v>
      </c>
    </row>
    <row r="37" spans="1:21" ht="15" x14ac:dyDescent="0.25">
      <c r="A37" s="19">
        <v>15</v>
      </c>
      <c r="B37" s="16" t="s">
        <v>21</v>
      </c>
      <c r="C37" s="7">
        <v>13523023</v>
      </c>
      <c r="D37" s="28" t="s">
        <v>57</v>
      </c>
      <c r="E37" s="33">
        <v>57</v>
      </c>
      <c r="F37" s="29">
        <v>67</v>
      </c>
      <c r="G37" s="35">
        <v>63</v>
      </c>
      <c r="H37" s="36">
        <v>51</v>
      </c>
      <c r="I37" s="36">
        <v>32</v>
      </c>
      <c r="J37" s="36">
        <v>53.5</v>
      </c>
      <c r="K37" s="33" t="s">
        <v>11</v>
      </c>
      <c r="L37" s="29">
        <v>80</v>
      </c>
      <c r="M37" s="30">
        <v>28</v>
      </c>
      <c r="N37" s="31">
        <f>(M37/29)*100</f>
        <v>96.551724137931032</v>
      </c>
      <c r="O37" s="37">
        <f>0.3*E37+0.3*F37+0.3*((G37+H37+I37+J37)/4)+0.075*L37+0.025*N37</f>
        <v>60.576293103448272</v>
      </c>
      <c r="P37" s="24" t="s">
        <v>8</v>
      </c>
      <c r="Q37" s="44" t="s">
        <v>8</v>
      </c>
      <c r="R37" s="6" t="s">
        <v>57</v>
      </c>
      <c r="S37" s="7">
        <v>13523023</v>
      </c>
      <c r="T37" s="16" t="s">
        <v>21</v>
      </c>
      <c r="U37" s="19">
        <v>15</v>
      </c>
    </row>
    <row r="38" spans="1:21" ht="15" x14ac:dyDescent="0.25">
      <c r="A38" s="19">
        <v>16</v>
      </c>
      <c r="B38" s="16" t="s">
        <v>21</v>
      </c>
      <c r="C38" s="7">
        <v>13523025</v>
      </c>
      <c r="D38" s="28" t="s">
        <v>58</v>
      </c>
      <c r="E38" s="33">
        <v>70</v>
      </c>
      <c r="F38" s="29">
        <v>65.5</v>
      </c>
      <c r="G38" s="35">
        <v>70</v>
      </c>
      <c r="H38" s="36">
        <v>66.5</v>
      </c>
      <c r="I38" s="36">
        <v>47</v>
      </c>
      <c r="J38" s="36">
        <v>73</v>
      </c>
      <c r="K38" s="33" t="s">
        <v>11</v>
      </c>
      <c r="L38" s="29">
        <v>80</v>
      </c>
      <c r="M38" s="30">
        <v>28</v>
      </c>
      <c r="N38" s="31">
        <f>(M38/29)*100</f>
        <v>96.551724137931032</v>
      </c>
      <c r="O38" s="37">
        <f>0.3*E38+0.3*F38+0.3*((G38+H38+I38+J38)/4)+0.075*L38+0.025*N38</f>
        <v>68.301293103448273</v>
      </c>
      <c r="P38" s="24" t="s">
        <v>11</v>
      </c>
      <c r="Q38" s="44" t="s">
        <v>8</v>
      </c>
      <c r="R38" s="6" t="s">
        <v>58</v>
      </c>
      <c r="S38" s="7">
        <v>13523025</v>
      </c>
      <c r="T38" s="16" t="s">
        <v>21</v>
      </c>
      <c r="U38" s="19">
        <v>16</v>
      </c>
    </row>
    <row r="39" spans="1:21" ht="15" x14ac:dyDescent="0.25">
      <c r="A39" s="19">
        <v>17</v>
      </c>
      <c r="B39" s="16" t="s">
        <v>21</v>
      </c>
      <c r="C39" s="7">
        <v>13523027</v>
      </c>
      <c r="D39" s="28" t="s">
        <v>59</v>
      </c>
      <c r="E39" s="33">
        <v>72</v>
      </c>
      <c r="F39" s="29">
        <v>64</v>
      </c>
      <c r="G39" s="35">
        <v>67.5</v>
      </c>
      <c r="H39" s="36">
        <v>79</v>
      </c>
      <c r="I39" s="36">
        <v>64</v>
      </c>
      <c r="J39" s="36">
        <v>22.5</v>
      </c>
      <c r="K39" s="33" t="s">
        <v>10</v>
      </c>
      <c r="L39" s="29">
        <v>85</v>
      </c>
      <c r="M39" s="30">
        <v>28</v>
      </c>
      <c r="N39" s="31">
        <f>(M39/29)*100</f>
        <v>96.551724137931032</v>
      </c>
      <c r="O39" s="37">
        <f>0.3*E39+0.3*F39+0.3*((G39+H39+I39+J39)/4)+0.075*L39+0.025*N39</f>
        <v>67.063793103448262</v>
      </c>
      <c r="P39" s="21"/>
      <c r="Q39" s="44" t="s">
        <v>8</v>
      </c>
      <c r="R39" s="6" t="s">
        <v>59</v>
      </c>
      <c r="S39" s="7">
        <v>13523027</v>
      </c>
      <c r="T39" s="16" t="s">
        <v>21</v>
      </c>
      <c r="U39" s="19">
        <v>17</v>
      </c>
    </row>
    <row r="40" spans="1:21" ht="15" x14ac:dyDescent="0.25">
      <c r="A40" s="19">
        <v>18</v>
      </c>
      <c r="B40" s="16" t="s">
        <v>21</v>
      </c>
      <c r="C40" s="7">
        <v>13523029</v>
      </c>
      <c r="D40" s="28" t="s">
        <v>60</v>
      </c>
      <c r="E40" s="33">
        <v>81</v>
      </c>
      <c r="F40" s="29">
        <v>64</v>
      </c>
      <c r="G40" s="35">
        <v>87</v>
      </c>
      <c r="H40" s="36">
        <v>93</v>
      </c>
      <c r="I40" s="36">
        <v>76</v>
      </c>
      <c r="J40" s="36">
        <v>78</v>
      </c>
      <c r="K40" s="33" t="s">
        <v>225</v>
      </c>
      <c r="L40" s="29">
        <v>85</v>
      </c>
      <c r="M40" s="30">
        <v>29</v>
      </c>
      <c r="N40" s="31">
        <f>(M40/29)*100</f>
        <v>100</v>
      </c>
      <c r="O40" s="37">
        <f>0.3*E40+0.3*F40+0.3*((G40+H40+I40+J40)/4)+0.075*L40+0.025*N40</f>
        <v>77.424999999999997</v>
      </c>
      <c r="P40" s="24" t="s">
        <v>11</v>
      </c>
      <c r="Q40" s="44" t="s">
        <v>11</v>
      </c>
      <c r="R40" s="6" t="s">
        <v>60</v>
      </c>
      <c r="S40" s="7">
        <v>13523029</v>
      </c>
      <c r="T40" s="16" t="s">
        <v>21</v>
      </c>
      <c r="U40" s="19">
        <v>18</v>
      </c>
    </row>
    <row r="41" spans="1:21" ht="15" x14ac:dyDescent="0.25">
      <c r="A41" s="19">
        <v>19</v>
      </c>
      <c r="B41" s="16" t="s">
        <v>21</v>
      </c>
      <c r="C41" s="7">
        <v>13523031</v>
      </c>
      <c r="D41" s="28" t="s">
        <v>61</v>
      </c>
      <c r="E41" s="33">
        <v>83</v>
      </c>
      <c r="F41" s="29">
        <v>88</v>
      </c>
      <c r="G41" s="35">
        <v>90</v>
      </c>
      <c r="H41" s="36">
        <v>89</v>
      </c>
      <c r="I41" s="36">
        <v>100</v>
      </c>
      <c r="J41" s="36">
        <v>84</v>
      </c>
      <c r="K41" s="33" t="s">
        <v>10</v>
      </c>
      <c r="L41" s="29">
        <v>85</v>
      </c>
      <c r="M41" s="30">
        <v>26</v>
      </c>
      <c r="N41" s="31">
        <f>(M41/29)*100</f>
        <v>89.65517241379311</v>
      </c>
      <c r="O41" s="37">
        <f>0.3*E41+0.3*F41+0.3*((G41+H41+I41+J41)/4)+0.075*L41+0.025*N41</f>
        <v>87.141379310344817</v>
      </c>
      <c r="P41" s="24" t="s">
        <v>11</v>
      </c>
      <c r="Q41" s="44" t="s">
        <v>10</v>
      </c>
      <c r="R41" s="6" t="s">
        <v>61</v>
      </c>
      <c r="S41" s="7">
        <v>13523031</v>
      </c>
      <c r="T41" s="16" t="s">
        <v>21</v>
      </c>
      <c r="U41" s="19">
        <v>19</v>
      </c>
    </row>
    <row r="42" spans="1:21" ht="15" x14ac:dyDescent="0.25">
      <c r="A42" s="19">
        <v>20</v>
      </c>
      <c r="B42" s="16" t="s">
        <v>21</v>
      </c>
      <c r="C42" s="7">
        <v>13523033</v>
      </c>
      <c r="D42" s="28" t="s">
        <v>62</v>
      </c>
      <c r="E42" s="33">
        <v>86</v>
      </c>
      <c r="F42" s="29">
        <v>69</v>
      </c>
      <c r="G42" s="35">
        <v>87</v>
      </c>
      <c r="H42" s="36">
        <v>55.5</v>
      </c>
      <c r="I42" s="36">
        <v>76</v>
      </c>
      <c r="J42" s="36">
        <v>67</v>
      </c>
      <c r="K42" s="33" t="s">
        <v>223</v>
      </c>
      <c r="L42" s="29">
        <v>85</v>
      </c>
      <c r="M42" s="30">
        <v>29</v>
      </c>
      <c r="N42" s="31">
        <f>(M42/29)*100</f>
        <v>100</v>
      </c>
      <c r="O42" s="37">
        <f>0.3*E42+0.3*F42+0.3*((G42+H42+I42+J42)/4)+0.075*L42+0.025*N42</f>
        <v>76.787499999999994</v>
      </c>
      <c r="P42" s="24" t="s">
        <v>10</v>
      </c>
      <c r="Q42" s="44" t="s">
        <v>11</v>
      </c>
      <c r="R42" s="6" t="s">
        <v>62</v>
      </c>
      <c r="S42" s="7">
        <v>13523033</v>
      </c>
      <c r="T42" s="16" t="s">
        <v>21</v>
      </c>
      <c r="U42" s="19">
        <v>20</v>
      </c>
    </row>
    <row r="43" spans="1:21" ht="15" x14ac:dyDescent="0.25">
      <c r="A43" s="19">
        <v>21</v>
      </c>
      <c r="B43" s="16" t="s">
        <v>21</v>
      </c>
      <c r="C43" s="7">
        <v>13523035</v>
      </c>
      <c r="D43" s="28" t="s">
        <v>63</v>
      </c>
      <c r="E43" s="33">
        <v>86</v>
      </c>
      <c r="F43" s="29">
        <v>87</v>
      </c>
      <c r="G43" s="35">
        <v>87</v>
      </c>
      <c r="H43" s="36">
        <v>63</v>
      </c>
      <c r="I43" s="36">
        <v>66</v>
      </c>
      <c r="J43" s="36">
        <v>81</v>
      </c>
      <c r="K43" s="33" t="s">
        <v>221</v>
      </c>
      <c r="L43" s="29">
        <v>90</v>
      </c>
      <c r="M43" s="30">
        <v>25</v>
      </c>
      <c r="N43" s="31">
        <f>(M43/29)*100</f>
        <v>86.206896551724128</v>
      </c>
      <c r="O43" s="37">
        <f>0.3*E43+0.3*F43+0.3*((G43+H43+I43+J43)/4)+0.075*L43+0.025*N43</f>
        <v>83.080172413793093</v>
      </c>
      <c r="P43" s="24" t="s">
        <v>10</v>
      </c>
      <c r="Q43" s="44" t="s">
        <v>10</v>
      </c>
      <c r="R43" s="6" t="s">
        <v>63</v>
      </c>
      <c r="S43" s="7">
        <v>13523035</v>
      </c>
      <c r="T43" s="16" t="s">
        <v>21</v>
      </c>
      <c r="U43" s="19">
        <v>21</v>
      </c>
    </row>
    <row r="44" spans="1:21" ht="15" x14ac:dyDescent="0.25">
      <c r="A44" s="19">
        <v>22</v>
      </c>
      <c r="B44" s="16" t="s">
        <v>21</v>
      </c>
      <c r="C44" s="7">
        <v>13523037</v>
      </c>
      <c r="D44" s="28" t="s">
        <v>64</v>
      </c>
      <c r="E44" s="33">
        <v>80.5</v>
      </c>
      <c r="F44" s="29">
        <v>90.5</v>
      </c>
      <c r="G44" s="35">
        <v>85</v>
      </c>
      <c r="H44" s="36">
        <v>88</v>
      </c>
      <c r="I44" s="36">
        <v>100</v>
      </c>
      <c r="J44" s="36">
        <v>70</v>
      </c>
      <c r="K44" s="33" t="s">
        <v>221</v>
      </c>
      <c r="L44" s="29">
        <v>90</v>
      </c>
      <c r="M44" s="30">
        <v>21</v>
      </c>
      <c r="N44" s="31">
        <f>(M44/29)*100</f>
        <v>72.41379310344827</v>
      </c>
      <c r="O44" s="37">
        <f>0.3*E44+0.3*F44+0.3*((G44+H44+I44+J44)/4)+0.075*L44+0.025*N44</f>
        <v>85.585344827586198</v>
      </c>
      <c r="P44" s="24" t="s">
        <v>9</v>
      </c>
      <c r="Q44" s="44" t="s">
        <v>10</v>
      </c>
      <c r="R44" s="6" t="s">
        <v>64</v>
      </c>
      <c r="S44" s="7">
        <v>13523037</v>
      </c>
      <c r="T44" s="16" t="s">
        <v>21</v>
      </c>
      <c r="U44" s="19">
        <v>22</v>
      </c>
    </row>
    <row r="45" spans="1:21" ht="15" x14ac:dyDescent="0.25">
      <c r="A45" s="19">
        <v>23</v>
      </c>
      <c r="B45" s="16" t="s">
        <v>21</v>
      </c>
      <c r="C45" s="7">
        <v>13523039</v>
      </c>
      <c r="D45" s="28" t="s">
        <v>65</v>
      </c>
      <c r="E45" s="33">
        <v>90.5</v>
      </c>
      <c r="F45" s="29">
        <v>98</v>
      </c>
      <c r="G45" s="35">
        <v>74</v>
      </c>
      <c r="H45" s="36">
        <v>95.5</v>
      </c>
      <c r="I45" s="36">
        <v>77</v>
      </c>
      <c r="J45" s="36">
        <v>90</v>
      </c>
      <c r="K45" s="33" t="s">
        <v>222</v>
      </c>
      <c r="L45" s="29">
        <v>95</v>
      </c>
      <c r="M45" s="30">
        <v>29</v>
      </c>
      <c r="N45" s="31">
        <f>(M45/29)*100</f>
        <v>100</v>
      </c>
      <c r="O45" s="37">
        <f>0.3*E45+0.3*F45+0.3*((G45+H45+I45+J45)/4)+0.075*L45+0.025*N45</f>
        <v>91.412499999999994</v>
      </c>
      <c r="P45" s="24" t="s">
        <v>10</v>
      </c>
      <c r="Q45" s="44" t="s">
        <v>10</v>
      </c>
      <c r="R45" s="6" t="s">
        <v>65</v>
      </c>
      <c r="S45" s="7">
        <v>13523039</v>
      </c>
      <c r="T45" s="16" t="s">
        <v>21</v>
      </c>
      <c r="U45" s="19">
        <v>23</v>
      </c>
    </row>
    <row r="46" spans="1:21" ht="15" x14ac:dyDescent="0.25">
      <c r="A46" s="19">
        <v>24</v>
      </c>
      <c r="B46" s="16" t="s">
        <v>21</v>
      </c>
      <c r="C46" s="7">
        <v>13523041</v>
      </c>
      <c r="D46" s="28" t="s">
        <v>66</v>
      </c>
      <c r="E46" s="33">
        <v>76.5</v>
      </c>
      <c r="F46" s="29">
        <v>66</v>
      </c>
      <c r="G46" s="35">
        <v>27</v>
      </c>
      <c r="H46" s="36">
        <v>50</v>
      </c>
      <c r="I46" s="36">
        <v>66</v>
      </c>
      <c r="J46" s="36">
        <v>52.5</v>
      </c>
      <c r="K46" s="38" t="s">
        <v>11</v>
      </c>
      <c r="L46" s="29">
        <v>80</v>
      </c>
      <c r="M46" s="30">
        <v>20</v>
      </c>
      <c r="N46" s="31">
        <f>(M46/29)*100</f>
        <v>68.965517241379317</v>
      </c>
      <c r="O46" s="37">
        <f>0.3*E46+0.3*F46+0.3*((G46+H46+I46+J46)/4)+0.075*L46+0.025*N46</f>
        <v>65.136637931034485</v>
      </c>
      <c r="P46" s="24" t="s">
        <v>14</v>
      </c>
      <c r="Q46" s="44" t="s">
        <v>8</v>
      </c>
      <c r="R46" s="6" t="s">
        <v>66</v>
      </c>
      <c r="S46" s="7">
        <v>13523041</v>
      </c>
      <c r="T46" s="16" t="s">
        <v>21</v>
      </c>
      <c r="U46" s="19">
        <v>24</v>
      </c>
    </row>
    <row r="47" spans="1:21" ht="15" x14ac:dyDescent="0.25">
      <c r="A47" s="19">
        <v>25</v>
      </c>
      <c r="B47" s="16" t="s">
        <v>21</v>
      </c>
      <c r="C47" s="7">
        <v>13523043</v>
      </c>
      <c r="D47" s="28" t="s">
        <v>67</v>
      </c>
      <c r="E47" s="33">
        <v>89.5</v>
      </c>
      <c r="F47" s="29">
        <v>75</v>
      </c>
      <c r="G47" s="35">
        <v>85.5</v>
      </c>
      <c r="H47" s="36">
        <v>82.5</v>
      </c>
      <c r="I47" s="36">
        <v>57</v>
      </c>
      <c r="J47" s="36">
        <v>71</v>
      </c>
      <c r="K47" s="33" t="s">
        <v>223</v>
      </c>
      <c r="L47" s="29">
        <v>85</v>
      </c>
      <c r="M47" s="30">
        <v>26</v>
      </c>
      <c r="N47" s="31">
        <f>(M47/29)*100</f>
        <v>89.65517241379311</v>
      </c>
      <c r="O47" s="37">
        <f>0.3*E47+0.3*F47+0.3*((G47+H47+I47+J47)/4)+0.075*L47+0.025*N47</f>
        <v>80.166379310344823</v>
      </c>
      <c r="P47" s="24" t="s">
        <v>12</v>
      </c>
      <c r="Q47" s="44" t="s">
        <v>10</v>
      </c>
      <c r="R47" s="6" t="s">
        <v>67</v>
      </c>
      <c r="S47" s="7">
        <v>13523043</v>
      </c>
      <c r="T47" s="16" t="s">
        <v>21</v>
      </c>
      <c r="U47" s="19">
        <v>25</v>
      </c>
    </row>
    <row r="48" spans="1:21" ht="15" x14ac:dyDescent="0.25">
      <c r="A48" s="19">
        <v>26</v>
      </c>
      <c r="B48" s="16" t="s">
        <v>21</v>
      </c>
      <c r="C48" s="7">
        <v>13523045</v>
      </c>
      <c r="D48" s="28" t="s">
        <v>68</v>
      </c>
      <c r="E48" s="33">
        <v>76.5</v>
      </c>
      <c r="F48" s="29">
        <v>52</v>
      </c>
      <c r="G48" s="35">
        <v>53</v>
      </c>
      <c r="H48" s="36">
        <v>86</v>
      </c>
      <c r="I48" s="36">
        <v>66</v>
      </c>
      <c r="J48" s="36">
        <v>45</v>
      </c>
      <c r="K48" s="33" t="s">
        <v>221</v>
      </c>
      <c r="L48" s="29">
        <v>90</v>
      </c>
      <c r="M48" s="30">
        <v>25</v>
      </c>
      <c r="N48" s="31">
        <f>(M48/29)*100</f>
        <v>86.206896551724128</v>
      </c>
      <c r="O48" s="37">
        <f>0.3*E48+0.3*F48+0.3*((G48+H48+I48+J48)/4)+0.075*L48+0.025*N48</f>
        <v>66.205172413793093</v>
      </c>
      <c r="P48" s="24" t="s">
        <v>9</v>
      </c>
      <c r="Q48" s="44" t="s">
        <v>8</v>
      </c>
      <c r="R48" s="6" t="s">
        <v>68</v>
      </c>
      <c r="S48" s="7">
        <v>13523045</v>
      </c>
      <c r="T48" s="16" t="s">
        <v>21</v>
      </c>
      <c r="U48" s="19">
        <v>26</v>
      </c>
    </row>
    <row r="49" spans="1:21" ht="15" x14ac:dyDescent="0.25">
      <c r="A49" s="19">
        <v>27</v>
      </c>
      <c r="B49" s="16" t="s">
        <v>21</v>
      </c>
      <c r="C49" s="7">
        <v>13523047</v>
      </c>
      <c r="D49" s="28" t="s">
        <v>69</v>
      </c>
      <c r="E49" s="33">
        <v>80</v>
      </c>
      <c r="F49" s="29">
        <v>87</v>
      </c>
      <c r="G49" s="35">
        <v>39</v>
      </c>
      <c r="H49" s="36">
        <v>76.5</v>
      </c>
      <c r="I49" s="36">
        <v>38</v>
      </c>
      <c r="J49" s="36">
        <v>0</v>
      </c>
      <c r="K49" s="33" t="s">
        <v>221</v>
      </c>
      <c r="L49" s="29">
        <v>90</v>
      </c>
      <c r="M49" s="30">
        <v>22</v>
      </c>
      <c r="N49" s="31">
        <f>(M49/29)*100</f>
        <v>75.862068965517238</v>
      </c>
      <c r="O49" s="37">
        <f>0.3*E49+0.3*F49+0.3*((G49+H49+I49+J49)/4)+0.075*L49+0.025*N49</f>
        <v>70.259051724137933</v>
      </c>
      <c r="P49" s="24" t="s">
        <v>9</v>
      </c>
      <c r="Q49" s="44" t="s">
        <v>9</v>
      </c>
      <c r="R49" s="6" t="s">
        <v>69</v>
      </c>
      <c r="S49" s="7">
        <v>13523047</v>
      </c>
      <c r="T49" s="16" t="s">
        <v>21</v>
      </c>
      <c r="U49" s="19">
        <v>27</v>
      </c>
    </row>
    <row r="50" spans="1:21" ht="15" x14ac:dyDescent="0.25">
      <c r="A50" s="19">
        <v>28</v>
      </c>
      <c r="B50" s="16" t="s">
        <v>21</v>
      </c>
      <c r="C50" s="7">
        <v>13523049</v>
      </c>
      <c r="D50" s="28" t="s">
        <v>70</v>
      </c>
      <c r="E50" s="33">
        <v>88</v>
      </c>
      <c r="F50" s="29">
        <v>71.5</v>
      </c>
      <c r="G50" s="35">
        <v>59</v>
      </c>
      <c r="H50" s="36">
        <v>102.5</v>
      </c>
      <c r="I50" s="36">
        <v>88</v>
      </c>
      <c r="J50" s="36">
        <v>68</v>
      </c>
      <c r="K50" s="33" t="s">
        <v>224</v>
      </c>
      <c r="L50" s="29">
        <v>90</v>
      </c>
      <c r="M50" s="30">
        <v>28</v>
      </c>
      <c r="N50" s="31">
        <f>(M50/29)*100</f>
        <v>96.551724137931032</v>
      </c>
      <c r="O50" s="37">
        <f>0.3*E50+0.3*F50+0.3*((G50+H50+I50+J50)/4)+0.075*L50+0.025*N50</f>
        <v>80.826293103448265</v>
      </c>
      <c r="P50" s="24" t="s">
        <v>10</v>
      </c>
      <c r="Q50" s="44" t="s">
        <v>10</v>
      </c>
      <c r="R50" s="6" t="s">
        <v>70</v>
      </c>
      <c r="S50" s="7">
        <v>13523049</v>
      </c>
      <c r="T50" s="16" t="s">
        <v>21</v>
      </c>
      <c r="U50" s="19">
        <v>28</v>
      </c>
    </row>
    <row r="51" spans="1:21" ht="15" x14ac:dyDescent="0.25">
      <c r="A51" s="19">
        <v>29</v>
      </c>
      <c r="B51" s="16" t="s">
        <v>21</v>
      </c>
      <c r="C51" s="7">
        <v>13523051</v>
      </c>
      <c r="D51" s="28" t="s">
        <v>71</v>
      </c>
      <c r="E51" s="33">
        <v>58</v>
      </c>
      <c r="F51" s="29">
        <v>59.5</v>
      </c>
      <c r="G51" s="35">
        <v>67</v>
      </c>
      <c r="H51" s="36">
        <v>68.5</v>
      </c>
      <c r="I51" s="36">
        <v>65</v>
      </c>
      <c r="J51" s="36">
        <v>38.5</v>
      </c>
      <c r="K51" s="33" t="s">
        <v>10</v>
      </c>
      <c r="L51" s="29">
        <v>85</v>
      </c>
      <c r="M51" s="30">
        <v>25</v>
      </c>
      <c r="N51" s="31">
        <f>(M51/29)*100</f>
        <v>86.206896551724128</v>
      </c>
      <c r="O51" s="37">
        <f>0.3*E51+0.3*F51+0.3*((G51+H51+I51+J51)/4)+0.075*L51+0.025*N51</f>
        <v>61.7051724137931</v>
      </c>
      <c r="P51" s="24" t="s">
        <v>212</v>
      </c>
      <c r="Q51" s="44" t="s">
        <v>8</v>
      </c>
      <c r="R51" s="6" t="s">
        <v>71</v>
      </c>
      <c r="S51" s="7">
        <v>13523051</v>
      </c>
      <c r="T51" s="16" t="s">
        <v>21</v>
      </c>
      <c r="U51" s="19">
        <v>29</v>
      </c>
    </row>
    <row r="52" spans="1:21" ht="15" x14ac:dyDescent="0.25">
      <c r="A52" s="19">
        <v>30</v>
      </c>
      <c r="B52" s="16" t="s">
        <v>21</v>
      </c>
      <c r="C52" s="7">
        <v>13523053</v>
      </c>
      <c r="D52" s="28" t="s">
        <v>72</v>
      </c>
      <c r="E52" s="33">
        <v>81</v>
      </c>
      <c r="F52" s="29">
        <v>80</v>
      </c>
      <c r="G52" s="35">
        <v>91</v>
      </c>
      <c r="H52" s="36">
        <v>88</v>
      </c>
      <c r="I52" s="36">
        <v>89</v>
      </c>
      <c r="J52" s="36">
        <v>72</v>
      </c>
      <c r="K52" s="33" t="s">
        <v>221</v>
      </c>
      <c r="L52" s="29">
        <v>90</v>
      </c>
      <c r="M52" s="30">
        <v>29</v>
      </c>
      <c r="N52" s="31">
        <f>(M52/29)*100</f>
        <v>100</v>
      </c>
      <c r="O52" s="37">
        <f>0.3*E52+0.3*F52+0.3*((G52+H52+I52+J52)/4)+0.075*L52+0.025*N52</f>
        <v>83.05</v>
      </c>
      <c r="P52" s="24" t="s">
        <v>10</v>
      </c>
      <c r="Q52" s="44" t="s">
        <v>10</v>
      </c>
      <c r="R52" s="6" t="s">
        <v>72</v>
      </c>
      <c r="S52" s="7">
        <v>13523053</v>
      </c>
      <c r="T52" s="16" t="s">
        <v>21</v>
      </c>
      <c r="U52" s="19">
        <v>30</v>
      </c>
    </row>
    <row r="53" spans="1:21" ht="15" x14ac:dyDescent="0.25">
      <c r="A53" s="19">
        <v>31</v>
      </c>
      <c r="B53" s="16" t="s">
        <v>21</v>
      </c>
      <c r="C53" s="7">
        <v>13523055</v>
      </c>
      <c r="D53" s="28" t="s">
        <v>73</v>
      </c>
      <c r="E53" s="33">
        <v>72</v>
      </c>
      <c r="F53" s="29">
        <v>67.5</v>
      </c>
      <c r="G53" s="35">
        <v>44</v>
      </c>
      <c r="H53" s="36">
        <v>50</v>
      </c>
      <c r="I53" s="36">
        <v>73</v>
      </c>
      <c r="J53" s="36">
        <v>73.5</v>
      </c>
      <c r="K53" s="33" t="s">
        <v>11</v>
      </c>
      <c r="L53" s="29">
        <v>80</v>
      </c>
      <c r="M53" s="30">
        <v>29</v>
      </c>
      <c r="N53" s="31">
        <f>(M53/29)*100</f>
        <v>100</v>
      </c>
      <c r="O53" s="37">
        <f>0.3*E53+0.3*F53+0.3*((G53+H53+I53+J53)/4)+0.075*L53+0.025*N53</f>
        <v>68.387499999999989</v>
      </c>
      <c r="P53" s="24" t="s">
        <v>213</v>
      </c>
      <c r="Q53" s="44" t="s">
        <v>8</v>
      </c>
      <c r="R53" s="6" t="s">
        <v>73</v>
      </c>
      <c r="S53" s="7">
        <v>13523055</v>
      </c>
      <c r="T53" s="16" t="s">
        <v>21</v>
      </c>
      <c r="U53" s="19">
        <v>31</v>
      </c>
    </row>
    <row r="54" spans="1:21" ht="15" x14ac:dyDescent="0.25">
      <c r="A54" s="19">
        <v>32</v>
      </c>
      <c r="B54" s="16" t="s">
        <v>21</v>
      </c>
      <c r="C54" s="7">
        <v>13523057</v>
      </c>
      <c r="D54" s="28" t="s">
        <v>74</v>
      </c>
      <c r="E54" s="33">
        <v>92.5</v>
      </c>
      <c r="F54" s="29">
        <v>70.5</v>
      </c>
      <c r="G54" s="35">
        <v>68.5</v>
      </c>
      <c r="H54" s="36">
        <v>65.5</v>
      </c>
      <c r="I54" s="36">
        <v>60</v>
      </c>
      <c r="J54" s="36">
        <v>61</v>
      </c>
      <c r="K54" s="33" t="s">
        <v>10</v>
      </c>
      <c r="L54" s="29">
        <v>85</v>
      </c>
      <c r="M54" s="30">
        <v>26</v>
      </c>
      <c r="N54" s="31">
        <f>(M54/29)*100</f>
        <v>89.65517241379311</v>
      </c>
      <c r="O54" s="37">
        <f>0.3*E54+0.3*F54+0.3*((G54+H54+I54+J54)/4)+0.075*L54+0.025*N54</f>
        <v>76.641379310344831</v>
      </c>
      <c r="P54" s="21"/>
      <c r="Q54" s="44" t="s">
        <v>11</v>
      </c>
      <c r="R54" s="6" t="s">
        <v>74</v>
      </c>
      <c r="S54" s="7">
        <v>13523057</v>
      </c>
      <c r="T54" s="16" t="s">
        <v>21</v>
      </c>
      <c r="U54" s="19">
        <v>32</v>
      </c>
    </row>
    <row r="55" spans="1:21" ht="15" x14ac:dyDescent="0.25">
      <c r="A55" s="19">
        <v>33</v>
      </c>
      <c r="B55" s="16" t="s">
        <v>21</v>
      </c>
      <c r="C55" s="7">
        <v>13523059</v>
      </c>
      <c r="D55" s="28" t="s">
        <v>75</v>
      </c>
      <c r="E55" s="33">
        <v>87.5</v>
      </c>
      <c r="F55" s="29">
        <v>69.5</v>
      </c>
      <c r="G55" s="35">
        <v>44.5</v>
      </c>
      <c r="H55" s="36">
        <v>66</v>
      </c>
      <c r="I55" s="36">
        <v>65</v>
      </c>
      <c r="J55" s="36">
        <v>78.5</v>
      </c>
      <c r="K55" s="33" t="s">
        <v>10</v>
      </c>
      <c r="L55" s="29">
        <v>85</v>
      </c>
      <c r="M55" s="30">
        <v>28</v>
      </c>
      <c r="N55" s="31">
        <f>(M55/29)*100</f>
        <v>96.551724137931032</v>
      </c>
      <c r="O55" s="37">
        <f>0.3*E55+0.3*F55+0.3*((G55+H55+I55+J55)/4)+0.075*L55+0.025*N55</f>
        <v>74.938793103448262</v>
      </c>
      <c r="P55" s="24" t="s">
        <v>16</v>
      </c>
      <c r="Q55" s="44" t="s">
        <v>11</v>
      </c>
      <c r="R55" s="6" t="s">
        <v>75</v>
      </c>
      <c r="S55" s="7">
        <v>13523059</v>
      </c>
      <c r="T55" s="16" t="s">
        <v>21</v>
      </c>
      <c r="U55" s="19">
        <v>33</v>
      </c>
    </row>
    <row r="56" spans="1:21" ht="15" x14ac:dyDescent="0.25">
      <c r="A56" s="19">
        <v>34</v>
      </c>
      <c r="B56" s="16" t="s">
        <v>21</v>
      </c>
      <c r="C56" s="7">
        <v>13523061</v>
      </c>
      <c r="D56" s="28" t="s">
        <v>76</v>
      </c>
      <c r="E56" s="33">
        <v>87</v>
      </c>
      <c r="F56" s="29">
        <v>68</v>
      </c>
      <c r="G56" s="35">
        <v>83.5</v>
      </c>
      <c r="H56" s="36">
        <v>77.5</v>
      </c>
      <c r="I56" s="36">
        <v>31</v>
      </c>
      <c r="J56" s="36">
        <v>82.25</v>
      </c>
      <c r="K56" s="33" t="s">
        <v>227</v>
      </c>
      <c r="L56" s="29">
        <v>80</v>
      </c>
      <c r="M56" s="30">
        <v>26</v>
      </c>
      <c r="N56" s="31">
        <f>(M56/29)*100</f>
        <v>89.65517241379311</v>
      </c>
      <c r="O56" s="37">
        <f>0.3*E56+0.3*F56+0.3*((G56+H56+I56+J56)/4)+0.075*L56+0.025*N56</f>
        <v>75.31012931034482</v>
      </c>
      <c r="P56" s="24" t="s">
        <v>10</v>
      </c>
      <c r="Q56" s="44" t="s">
        <v>11</v>
      </c>
      <c r="R56" s="6" t="s">
        <v>76</v>
      </c>
      <c r="S56" s="7">
        <v>13523061</v>
      </c>
      <c r="T56" s="16" t="s">
        <v>21</v>
      </c>
      <c r="U56" s="19">
        <v>34</v>
      </c>
    </row>
    <row r="57" spans="1:21" ht="15" x14ac:dyDescent="0.25">
      <c r="A57" s="19">
        <v>35</v>
      </c>
      <c r="B57" s="16" t="s">
        <v>21</v>
      </c>
      <c r="C57" s="7">
        <v>13523063</v>
      </c>
      <c r="D57" s="28" t="s">
        <v>77</v>
      </c>
      <c r="E57" s="33">
        <v>88</v>
      </c>
      <c r="F57" s="29">
        <v>88</v>
      </c>
      <c r="G57" s="35">
        <v>89</v>
      </c>
      <c r="H57" s="36">
        <v>99.5</v>
      </c>
      <c r="I57" s="36">
        <v>78</v>
      </c>
      <c r="J57" s="36">
        <v>77</v>
      </c>
      <c r="K57" s="38" t="s">
        <v>221</v>
      </c>
      <c r="L57" s="29">
        <v>90</v>
      </c>
      <c r="M57" s="30">
        <v>24</v>
      </c>
      <c r="N57" s="31">
        <f>(M57/29)*100</f>
        <v>82.758620689655174</v>
      </c>
      <c r="O57" s="37">
        <f>0.3*E57+0.3*F57+0.3*((G57+H57+I57+J57)/4)+0.075*L57+0.025*N57</f>
        <v>87.381465517241381</v>
      </c>
      <c r="P57" s="24" t="s">
        <v>10</v>
      </c>
      <c r="Q57" s="44" t="s">
        <v>10</v>
      </c>
      <c r="R57" s="6" t="s">
        <v>77</v>
      </c>
      <c r="S57" s="7">
        <v>13523063</v>
      </c>
      <c r="T57" s="16" t="s">
        <v>21</v>
      </c>
      <c r="U57" s="19">
        <v>35</v>
      </c>
    </row>
    <row r="58" spans="1:21" ht="15" x14ac:dyDescent="0.25">
      <c r="A58" s="19">
        <v>36</v>
      </c>
      <c r="B58" s="16" t="s">
        <v>21</v>
      </c>
      <c r="C58" s="7">
        <v>13523065</v>
      </c>
      <c r="D58" s="28" t="s">
        <v>78</v>
      </c>
      <c r="E58" s="33">
        <v>53.5</v>
      </c>
      <c r="F58" s="29">
        <v>82.5</v>
      </c>
      <c r="G58" s="35">
        <v>62</v>
      </c>
      <c r="H58" s="36">
        <v>60</v>
      </c>
      <c r="I58" s="36">
        <v>38</v>
      </c>
      <c r="J58" s="36">
        <v>52.5</v>
      </c>
      <c r="K58" s="33" t="s">
        <v>221</v>
      </c>
      <c r="L58" s="29">
        <v>90</v>
      </c>
      <c r="M58" s="30">
        <v>25</v>
      </c>
      <c r="N58" s="31">
        <f>(M58/29)*100</f>
        <v>86.206896551724128</v>
      </c>
      <c r="O58" s="37">
        <f>0.3*E58+0.3*F58+0.3*((G58+H58+I58+J58)/4)+0.075*L58+0.025*N58</f>
        <v>65.642672413793093</v>
      </c>
      <c r="P58" s="21"/>
      <c r="Q58" s="44" t="s">
        <v>8</v>
      </c>
      <c r="R58" s="6" t="s">
        <v>78</v>
      </c>
      <c r="S58" s="7">
        <v>13523065</v>
      </c>
      <c r="T58" s="16" t="s">
        <v>21</v>
      </c>
      <c r="U58" s="19">
        <v>36</v>
      </c>
    </row>
    <row r="59" spans="1:21" ht="15" x14ac:dyDescent="0.25">
      <c r="A59" s="19">
        <v>37</v>
      </c>
      <c r="B59" s="16" t="s">
        <v>21</v>
      </c>
      <c r="C59" s="7">
        <v>13523067</v>
      </c>
      <c r="D59" s="28" t="s">
        <v>79</v>
      </c>
      <c r="E59" s="33">
        <v>92.5</v>
      </c>
      <c r="F59" s="29">
        <v>101</v>
      </c>
      <c r="G59" s="35">
        <v>96.5</v>
      </c>
      <c r="H59" s="36">
        <v>93</v>
      </c>
      <c r="I59" s="36">
        <v>105</v>
      </c>
      <c r="J59" s="36">
        <v>85</v>
      </c>
      <c r="K59" s="33" t="s">
        <v>223</v>
      </c>
      <c r="L59" s="29">
        <v>85</v>
      </c>
      <c r="M59" s="30">
        <v>29</v>
      </c>
      <c r="N59" s="31">
        <f>(M59/29)*100</f>
        <v>100</v>
      </c>
      <c r="O59" s="37">
        <f>0.3*E59+0.3*F59+0.075*G59+ 0.075*H59+ 0.075*I59+0.075*J59+0.075*L59+0.025*N59</f>
        <v>95.387499999999989</v>
      </c>
      <c r="P59" s="24" t="s">
        <v>16</v>
      </c>
      <c r="Q59" s="44" t="s">
        <v>10</v>
      </c>
      <c r="R59" s="6" t="s">
        <v>79</v>
      </c>
      <c r="S59" s="7">
        <v>13523067</v>
      </c>
      <c r="T59" s="16" t="s">
        <v>21</v>
      </c>
      <c r="U59" s="19">
        <v>37</v>
      </c>
    </row>
    <row r="60" spans="1:21" ht="15" x14ac:dyDescent="0.25">
      <c r="A60" s="19">
        <v>38</v>
      </c>
      <c r="B60" s="16" t="s">
        <v>21</v>
      </c>
      <c r="C60" s="7">
        <v>13523069</v>
      </c>
      <c r="D60" s="28" t="s">
        <v>80</v>
      </c>
      <c r="E60" s="33">
        <v>77</v>
      </c>
      <c r="F60" s="29">
        <v>100</v>
      </c>
      <c r="G60" s="35">
        <v>83.5</v>
      </c>
      <c r="H60" s="36">
        <v>85</v>
      </c>
      <c r="I60" s="36">
        <v>87</v>
      </c>
      <c r="J60" s="36">
        <v>97.5</v>
      </c>
      <c r="K60" s="33" t="s">
        <v>10</v>
      </c>
      <c r="L60" s="29">
        <v>85</v>
      </c>
      <c r="M60" s="30">
        <v>23</v>
      </c>
      <c r="N60" s="31">
        <f>(M60/29)*100</f>
        <v>79.310344827586206</v>
      </c>
      <c r="O60" s="37">
        <f>0.3*E60+0.3*F60+0.3*((G60+H60+I60+J60)/4)+0.075*L60+0.025*N60</f>
        <v>87.93275862068964</v>
      </c>
      <c r="P60" s="24" t="s">
        <v>10</v>
      </c>
      <c r="Q60" s="44" t="s">
        <v>10</v>
      </c>
      <c r="R60" s="6" t="s">
        <v>80</v>
      </c>
      <c r="S60" s="7">
        <v>13523069</v>
      </c>
      <c r="T60" s="16" t="s">
        <v>21</v>
      </c>
      <c r="U60" s="19">
        <v>38</v>
      </c>
    </row>
    <row r="61" spans="1:21" ht="15" x14ac:dyDescent="0.25">
      <c r="A61" s="19">
        <v>39</v>
      </c>
      <c r="B61" s="16" t="s">
        <v>21</v>
      </c>
      <c r="C61" s="7">
        <v>13523071</v>
      </c>
      <c r="D61" s="28" t="s">
        <v>81</v>
      </c>
      <c r="E61" s="33">
        <v>89</v>
      </c>
      <c r="F61" s="29">
        <v>76</v>
      </c>
      <c r="G61" s="35">
        <v>89</v>
      </c>
      <c r="H61" s="36">
        <v>47.5</v>
      </c>
      <c r="I61" s="36">
        <v>78</v>
      </c>
      <c r="J61" s="36">
        <v>67</v>
      </c>
      <c r="K61" s="33" t="s">
        <v>10</v>
      </c>
      <c r="L61" s="29">
        <v>85</v>
      </c>
      <c r="M61" s="30">
        <v>29</v>
      </c>
      <c r="N61" s="31">
        <f>(M61/29)*100</f>
        <v>100</v>
      </c>
      <c r="O61" s="37">
        <f>0.3*E61+0.3*F61+0.3*((G61+H61+I61+J61)/4)+0.075*L61+0.025*N61</f>
        <v>79.487499999999997</v>
      </c>
      <c r="P61" s="24" t="s">
        <v>9</v>
      </c>
      <c r="Q61" s="44" t="s">
        <v>11</v>
      </c>
      <c r="R61" s="6" t="s">
        <v>81</v>
      </c>
      <c r="S61" s="7">
        <v>13523071</v>
      </c>
      <c r="T61" s="16" t="s">
        <v>21</v>
      </c>
      <c r="U61" s="19">
        <v>39</v>
      </c>
    </row>
    <row r="62" spans="1:21" ht="15" x14ac:dyDescent="0.25">
      <c r="A62" s="19">
        <v>40</v>
      </c>
      <c r="B62" s="16" t="s">
        <v>21</v>
      </c>
      <c r="C62" s="7">
        <v>13523073</v>
      </c>
      <c r="D62" s="28" t="s">
        <v>82</v>
      </c>
      <c r="E62" s="33">
        <v>72</v>
      </c>
      <c r="F62" s="29">
        <v>73.5</v>
      </c>
      <c r="G62" s="35">
        <v>62</v>
      </c>
      <c r="H62" s="36">
        <v>48</v>
      </c>
      <c r="I62" s="36">
        <v>62</v>
      </c>
      <c r="J62" s="36">
        <v>62</v>
      </c>
      <c r="K62" s="33" t="s">
        <v>211</v>
      </c>
      <c r="L62" s="29">
        <v>85</v>
      </c>
      <c r="M62" s="30">
        <v>25</v>
      </c>
      <c r="N62" s="31">
        <f>(M62/29)*100</f>
        <v>86.206896551724128</v>
      </c>
      <c r="O62" s="37">
        <f>0.3*E62+0.3*F62+0.3*((G62+H62+I62+J62)/4)+0.075*L62+0.025*N62</f>
        <v>69.730172413793099</v>
      </c>
      <c r="P62" s="24" t="s">
        <v>8</v>
      </c>
      <c r="Q62" s="44" t="s">
        <v>9</v>
      </c>
      <c r="R62" s="6" t="s">
        <v>82</v>
      </c>
      <c r="S62" s="7">
        <v>13523073</v>
      </c>
      <c r="T62" s="16" t="s">
        <v>21</v>
      </c>
      <c r="U62" s="19">
        <v>40</v>
      </c>
    </row>
    <row r="63" spans="1:21" ht="15" x14ac:dyDescent="0.25">
      <c r="A63" s="19">
        <v>41</v>
      </c>
      <c r="B63" s="16" t="s">
        <v>21</v>
      </c>
      <c r="C63" s="7">
        <v>13523075</v>
      </c>
      <c r="D63" s="28" t="s">
        <v>83</v>
      </c>
      <c r="E63" s="33">
        <v>60</v>
      </c>
      <c r="F63" s="29">
        <v>69</v>
      </c>
      <c r="G63" s="35">
        <v>45.5</v>
      </c>
      <c r="H63" s="36">
        <v>93</v>
      </c>
      <c r="I63" s="36">
        <v>77</v>
      </c>
      <c r="J63" s="36">
        <v>63</v>
      </c>
      <c r="K63" s="33" t="s">
        <v>11</v>
      </c>
      <c r="L63" s="29">
        <v>80</v>
      </c>
      <c r="M63" s="30">
        <v>28</v>
      </c>
      <c r="N63" s="31">
        <f>(M63/29)*100</f>
        <v>96.551724137931032</v>
      </c>
      <c r="O63" s="37">
        <f>0.3*E63+0.3*F63+0.3*((G63+H63+I63+J63)/4)+0.075*L63+0.025*N63</f>
        <v>68.001293103448276</v>
      </c>
      <c r="P63" s="24" t="s">
        <v>11</v>
      </c>
      <c r="Q63" s="44" t="s">
        <v>8</v>
      </c>
      <c r="R63" s="6" t="s">
        <v>83</v>
      </c>
      <c r="S63" s="7">
        <v>13523075</v>
      </c>
      <c r="T63" s="16" t="s">
        <v>21</v>
      </c>
      <c r="U63" s="19">
        <v>41</v>
      </c>
    </row>
    <row r="64" spans="1:21" ht="15" x14ac:dyDescent="0.25">
      <c r="A64" s="19">
        <v>42</v>
      </c>
      <c r="B64" s="16" t="s">
        <v>21</v>
      </c>
      <c r="C64" s="7">
        <v>13523077</v>
      </c>
      <c r="D64" s="28" t="s">
        <v>84</v>
      </c>
      <c r="E64" s="33">
        <v>94</v>
      </c>
      <c r="F64" s="29">
        <v>89</v>
      </c>
      <c r="G64" s="35">
        <v>94.5</v>
      </c>
      <c r="H64" s="36">
        <v>96</v>
      </c>
      <c r="I64" s="36">
        <v>89</v>
      </c>
      <c r="J64" s="36">
        <v>98</v>
      </c>
      <c r="K64" s="33" t="s">
        <v>10</v>
      </c>
      <c r="L64" s="29">
        <v>85</v>
      </c>
      <c r="M64" s="30">
        <v>29</v>
      </c>
      <c r="N64" s="31">
        <f>(M64/29)*100</f>
        <v>100</v>
      </c>
      <c r="O64" s="37">
        <f>0.3*E64+0.3*F64+0.3*((G64+H64+I64+J64)/4)+0.075*L64+0.025*N64</f>
        <v>92.087500000000006</v>
      </c>
      <c r="P64" s="24" t="s">
        <v>10</v>
      </c>
      <c r="Q64" s="44" t="s">
        <v>10</v>
      </c>
      <c r="R64" s="6" t="s">
        <v>84</v>
      </c>
      <c r="S64" s="7">
        <v>13523077</v>
      </c>
      <c r="T64" s="16" t="s">
        <v>21</v>
      </c>
      <c r="U64" s="19">
        <v>42</v>
      </c>
    </row>
    <row r="65" spans="1:21" ht="15" x14ac:dyDescent="0.25">
      <c r="A65" s="19">
        <v>43</v>
      </c>
      <c r="B65" s="16" t="s">
        <v>21</v>
      </c>
      <c r="C65" s="7">
        <v>13523079</v>
      </c>
      <c r="D65" s="28" t="s">
        <v>85</v>
      </c>
      <c r="E65" s="33">
        <v>85</v>
      </c>
      <c r="F65" s="29">
        <v>67.5</v>
      </c>
      <c r="G65" s="35">
        <v>90</v>
      </c>
      <c r="H65" s="36">
        <v>75.5</v>
      </c>
      <c r="I65" s="36">
        <v>87</v>
      </c>
      <c r="J65" s="36">
        <v>71.5</v>
      </c>
      <c r="K65" s="33" t="s">
        <v>10</v>
      </c>
      <c r="L65" s="29">
        <v>85</v>
      </c>
      <c r="M65" s="30">
        <v>29</v>
      </c>
      <c r="N65" s="31">
        <f>(M65/29)*100</f>
        <v>100</v>
      </c>
      <c r="O65" s="37">
        <f>0.3*E65+0.3*F65+0.3*((G65+H65+I65+J65)/4)+0.075*L65+0.025*N65</f>
        <v>78.924999999999997</v>
      </c>
      <c r="P65" s="24" t="s">
        <v>10</v>
      </c>
      <c r="Q65" s="44" t="s">
        <v>11</v>
      </c>
      <c r="R65" s="6" t="s">
        <v>85</v>
      </c>
      <c r="S65" s="7">
        <v>13523079</v>
      </c>
      <c r="T65" s="16" t="s">
        <v>21</v>
      </c>
      <c r="U65" s="19">
        <v>43</v>
      </c>
    </row>
    <row r="66" spans="1:21" ht="15" x14ac:dyDescent="0.25">
      <c r="A66" s="19">
        <v>44</v>
      </c>
      <c r="B66" s="16" t="s">
        <v>21</v>
      </c>
      <c r="C66" s="7">
        <v>13523081</v>
      </c>
      <c r="D66" s="28" t="s">
        <v>86</v>
      </c>
      <c r="E66" s="33">
        <v>85</v>
      </c>
      <c r="F66" s="29">
        <v>65</v>
      </c>
      <c r="G66" s="35">
        <v>88</v>
      </c>
      <c r="H66" s="36">
        <v>100</v>
      </c>
      <c r="I66" s="36">
        <v>55</v>
      </c>
      <c r="J66" s="36">
        <v>90</v>
      </c>
      <c r="K66" s="33" t="s">
        <v>222</v>
      </c>
      <c r="L66" s="29">
        <v>95</v>
      </c>
      <c r="M66" s="30">
        <v>29</v>
      </c>
      <c r="N66" s="31">
        <f>(M66/29)*100</f>
        <v>100</v>
      </c>
      <c r="O66" s="37">
        <f>0.3*E66+0.3*F66+0.3*((G66+H66+I66+J66)/4)+0.075*L66+0.025*N66</f>
        <v>79.599999999999994</v>
      </c>
      <c r="P66" s="24" t="s">
        <v>10</v>
      </c>
      <c r="Q66" s="44" t="s">
        <v>11</v>
      </c>
      <c r="R66" s="6" t="s">
        <v>86</v>
      </c>
      <c r="S66" s="7">
        <v>13523081</v>
      </c>
      <c r="T66" s="16" t="s">
        <v>21</v>
      </c>
      <c r="U66" s="19">
        <v>44</v>
      </c>
    </row>
    <row r="67" spans="1:21" ht="15" x14ac:dyDescent="0.25">
      <c r="A67" s="19">
        <v>45</v>
      </c>
      <c r="B67" s="16" t="s">
        <v>21</v>
      </c>
      <c r="C67" s="7">
        <v>13523083</v>
      </c>
      <c r="D67" s="28" t="s">
        <v>87</v>
      </c>
      <c r="E67" s="33">
        <v>90.5</v>
      </c>
      <c r="F67" s="29">
        <v>71</v>
      </c>
      <c r="G67" s="35">
        <v>75.5</v>
      </c>
      <c r="H67" s="36">
        <v>95.5</v>
      </c>
      <c r="I67" s="36">
        <v>88</v>
      </c>
      <c r="J67" s="36">
        <v>73.5</v>
      </c>
      <c r="K67" s="33" t="s">
        <v>223</v>
      </c>
      <c r="L67" s="29">
        <v>85</v>
      </c>
      <c r="M67" s="30">
        <v>24</v>
      </c>
      <c r="N67" s="31">
        <f>(M67/29)*100</f>
        <v>82.758620689655174</v>
      </c>
      <c r="O67" s="37">
        <f>0.3*E67+0.3*F67+0.3*((G67+H67+I67+J67)/4)+0.075*L67+0.025*N67</f>
        <v>81.831465517241384</v>
      </c>
      <c r="P67" s="24" t="s">
        <v>11</v>
      </c>
      <c r="Q67" s="44" t="s">
        <v>10</v>
      </c>
      <c r="R67" s="6" t="s">
        <v>87</v>
      </c>
      <c r="S67" s="7">
        <v>13523083</v>
      </c>
      <c r="T67" s="16" t="s">
        <v>21</v>
      </c>
      <c r="U67" s="19">
        <v>45</v>
      </c>
    </row>
    <row r="68" spans="1:21" ht="15" x14ac:dyDescent="0.25">
      <c r="A68" s="19">
        <v>46</v>
      </c>
      <c r="B68" s="16" t="s">
        <v>21</v>
      </c>
      <c r="C68" s="7">
        <v>13523085</v>
      </c>
      <c r="D68" s="28" t="s">
        <v>88</v>
      </c>
      <c r="E68" s="33">
        <v>75</v>
      </c>
      <c r="F68" s="29">
        <v>76.5</v>
      </c>
      <c r="G68" s="35">
        <v>35</v>
      </c>
      <c r="H68" s="36">
        <v>84.5</v>
      </c>
      <c r="I68" s="36">
        <v>82</v>
      </c>
      <c r="J68" s="36">
        <v>96</v>
      </c>
      <c r="K68" s="33" t="s">
        <v>223</v>
      </c>
      <c r="L68" s="29">
        <v>85</v>
      </c>
      <c r="M68" s="30">
        <v>27</v>
      </c>
      <c r="N68" s="31">
        <f>(M68/29)*100</f>
        <v>93.103448275862064</v>
      </c>
      <c r="O68" s="37">
        <f>0.3*E68+0.3*F68+0.3*((G68+H68+I68+J68)/4)+0.075*L68+0.025*N68</f>
        <v>76.465086206896558</v>
      </c>
      <c r="P68" s="24" t="s">
        <v>11</v>
      </c>
      <c r="Q68" s="44" t="s">
        <v>11</v>
      </c>
      <c r="R68" s="6" t="s">
        <v>88</v>
      </c>
      <c r="S68" s="7">
        <v>13523085</v>
      </c>
      <c r="T68" s="16" t="s">
        <v>21</v>
      </c>
      <c r="U68" s="19">
        <v>46</v>
      </c>
    </row>
    <row r="69" spans="1:21" ht="15" x14ac:dyDescent="0.25">
      <c r="A69" s="19">
        <v>47</v>
      </c>
      <c r="B69" s="16" t="s">
        <v>21</v>
      </c>
      <c r="C69" s="7">
        <v>13523087</v>
      </c>
      <c r="D69" s="28" t="s">
        <v>89</v>
      </c>
      <c r="E69" s="33">
        <v>78</v>
      </c>
      <c r="F69" s="29">
        <v>72.5</v>
      </c>
      <c r="G69" s="35">
        <v>83</v>
      </c>
      <c r="H69" s="36">
        <v>80</v>
      </c>
      <c r="I69" s="36">
        <v>75</v>
      </c>
      <c r="J69" s="36">
        <v>65</v>
      </c>
      <c r="K69" s="33" t="s">
        <v>223</v>
      </c>
      <c r="L69" s="29">
        <v>85</v>
      </c>
      <c r="M69" s="30">
        <v>27</v>
      </c>
      <c r="N69" s="31">
        <f>(M69/29)*100</f>
        <v>93.103448275862064</v>
      </c>
      <c r="O69" s="37">
        <f>0.3*E69+0.3*F69+0.3*((G69+H69+I69+J69)/4)+0.075*L69+0.025*N69</f>
        <v>76.577586206896555</v>
      </c>
      <c r="P69" s="24" t="s">
        <v>11</v>
      </c>
      <c r="Q69" s="44" t="s">
        <v>11</v>
      </c>
      <c r="R69" s="6" t="s">
        <v>89</v>
      </c>
      <c r="S69" s="7">
        <v>13523087</v>
      </c>
      <c r="T69" s="16" t="s">
        <v>21</v>
      </c>
      <c r="U69" s="19">
        <v>47</v>
      </c>
    </row>
    <row r="70" spans="1:21" ht="15" x14ac:dyDescent="0.25">
      <c r="A70" s="19">
        <v>48</v>
      </c>
      <c r="B70" s="16" t="s">
        <v>21</v>
      </c>
      <c r="C70" s="7">
        <v>13523089</v>
      </c>
      <c r="D70" s="28" t="s">
        <v>90</v>
      </c>
      <c r="E70" s="33">
        <v>80</v>
      </c>
      <c r="F70" s="29">
        <v>74</v>
      </c>
      <c r="G70" s="35">
        <v>70.5</v>
      </c>
      <c r="H70" s="36">
        <v>91</v>
      </c>
      <c r="I70" s="36">
        <v>59</v>
      </c>
      <c r="J70" s="36">
        <v>75.5</v>
      </c>
      <c r="K70" s="33" t="s">
        <v>11</v>
      </c>
      <c r="L70" s="29">
        <v>80</v>
      </c>
      <c r="M70" s="30">
        <v>26</v>
      </c>
      <c r="N70" s="31">
        <f>(M70/29)*100</f>
        <v>89.65517241379311</v>
      </c>
      <c r="O70" s="37">
        <f>0.3*E70+0.3*F70+0.3*((G70+H70+I70+J70)/4)+0.075*L70+0.025*N70</f>
        <v>76.641379310344831</v>
      </c>
      <c r="P70" s="24" t="s">
        <v>16</v>
      </c>
      <c r="Q70" s="44" t="s">
        <v>11</v>
      </c>
      <c r="R70" s="6" t="s">
        <v>90</v>
      </c>
      <c r="S70" s="7">
        <v>13523089</v>
      </c>
      <c r="T70" s="16" t="s">
        <v>21</v>
      </c>
      <c r="U70" s="19">
        <v>48</v>
      </c>
    </row>
    <row r="71" spans="1:21" ht="15" x14ac:dyDescent="0.25">
      <c r="A71" s="19">
        <v>49</v>
      </c>
      <c r="B71" s="16" t="s">
        <v>21</v>
      </c>
      <c r="C71" s="7">
        <v>13523091</v>
      </c>
      <c r="D71" s="28" t="s">
        <v>91</v>
      </c>
      <c r="E71" s="33">
        <v>80</v>
      </c>
      <c r="F71" s="29">
        <v>70</v>
      </c>
      <c r="G71" s="35">
        <v>85</v>
      </c>
      <c r="H71" s="36">
        <v>81.5</v>
      </c>
      <c r="I71" s="36">
        <v>92</v>
      </c>
      <c r="J71" s="36">
        <v>71.5</v>
      </c>
      <c r="K71" s="33" t="s">
        <v>221</v>
      </c>
      <c r="L71" s="29">
        <v>90</v>
      </c>
      <c r="M71" s="30">
        <v>28</v>
      </c>
      <c r="N71" s="31">
        <f>(M71/29)*100</f>
        <v>96.551724137931032</v>
      </c>
      <c r="O71" s="37">
        <f>0.3*E71+0.3*F71+0.3*((G71+H71+I71+J71)/4)+0.075*L71+0.025*N71</f>
        <v>78.91379310344827</v>
      </c>
      <c r="P71" s="24" t="s">
        <v>11</v>
      </c>
      <c r="Q71" s="44" t="s">
        <v>11</v>
      </c>
      <c r="R71" s="6" t="s">
        <v>91</v>
      </c>
      <c r="S71" s="7">
        <v>13523091</v>
      </c>
      <c r="T71" s="16" t="s">
        <v>21</v>
      </c>
      <c r="U71" s="19">
        <v>49</v>
      </c>
    </row>
    <row r="72" spans="1:21" ht="15" x14ac:dyDescent="0.25">
      <c r="A72" s="19">
        <v>50</v>
      </c>
      <c r="B72" s="16" t="s">
        <v>21</v>
      </c>
      <c r="C72" s="7">
        <v>13523093</v>
      </c>
      <c r="D72" s="28" t="s">
        <v>92</v>
      </c>
      <c r="E72" s="33">
        <v>79.5</v>
      </c>
      <c r="F72" s="29">
        <v>74.5</v>
      </c>
      <c r="G72" s="35">
        <v>69</v>
      </c>
      <c r="H72" s="36">
        <v>97</v>
      </c>
      <c r="I72" s="36">
        <v>65</v>
      </c>
      <c r="J72" s="36">
        <v>75.5</v>
      </c>
      <c r="K72" s="33" t="s">
        <v>222</v>
      </c>
      <c r="L72" s="29">
        <v>95</v>
      </c>
      <c r="M72" s="30">
        <v>28</v>
      </c>
      <c r="N72" s="31">
        <f>(M72/29)*100</f>
        <v>96.551724137931032</v>
      </c>
      <c r="O72" s="37">
        <f>0.3*E72+0.3*F72+0.3*((G72+H72+I72+J72)/4)+0.075*L72+0.025*N72</f>
        <v>78.72629310344827</v>
      </c>
      <c r="P72" s="24" t="s">
        <v>11</v>
      </c>
      <c r="Q72" s="44" t="s">
        <v>11</v>
      </c>
      <c r="R72" s="6" t="s">
        <v>92</v>
      </c>
      <c r="S72" s="7">
        <v>13523093</v>
      </c>
      <c r="T72" s="16" t="s">
        <v>21</v>
      </c>
      <c r="U72" s="19">
        <v>50</v>
      </c>
    </row>
    <row r="73" spans="1:21" ht="15" x14ac:dyDescent="0.25">
      <c r="A73" s="19">
        <v>51</v>
      </c>
      <c r="B73" s="16" t="s">
        <v>21</v>
      </c>
      <c r="C73" s="7">
        <v>13523095</v>
      </c>
      <c r="D73" s="28" t="s">
        <v>93</v>
      </c>
      <c r="E73" s="33">
        <v>87.5</v>
      </c>
      <c r="F73" s="29">
        <v>72</v>
      </c>
      <c r="G73" s="35">
        <v>74.5</v>
      </c>
      <c r="H73" s="36">
        <v>85.5</v>
      </c>
      <c r="I73" s="36">
        <v>95</v>
      </c>
      <c r="J73" s="36">
        <v>75.5</v>
      </c>
      <c r="K73" s="33" t="s">
        <v>211</v>
      </c>
      <c r="L73" s="29">
        <v>85</v>
      </c>
      <c r="M73" s="30">
        <v>28</v>
      </c>
      <c r="N73" s="31">
        <f>(M73/29)*100</f>
        <v>96.551724137931032</v>
      </c>
      <c r="O73" s="37">
        <f>0.3*E73+0.3*F73+0.3*((G73+H73+I73+J73)/4)+0.075*L73+0.025*N73</f>
        <v>81.426293103448259</v>
      </c>
      <c r="P73" s="24" t="s">
        <v>10</v>
      </c>
      <c r="Q73" s="44" t="s">
        <v>10</v>
      </c>
      <c r="R73" s="6" t="s">
        <v>93</v>
      </c>
      <c r="S73" s="7">
        <v>13523095</v>
      </c>
      <c r="T73" s="16" t="s">
        <v>21</v>
      </c>
      <c r="U73" s="19">
        <v>51</v>
      </c>
    </row>
    <row r="74" spans="1:21" ht="15" x14ac:dyDescent="0.25">
      <c r="A74" s="19">
        <v>52</v>
      </c>
      <c r="B74" s="16" t="s">
        <v>21</v>
      </c>
      <c r="C74" s="7">
        <v>13523097</v>
      </c>
      <c r="D74" s="28" t="s">
        <v>94</v>
      </c>
      <c r="E74" s="33">
        <v>72</v>
      </c>
      <c r="F74" s="29">
        <v>77</v>
      </c>
      <c r="G74" s="35">
        <v>82</v>
      </c>
      <c r="H74" s="36">
        <v>73</v>
      </c>
      <c r="I74" s="36">
        <v>85</v>
      </c>
      <c r="J74" s="36">
        <v>78</v>
      </c>
      <c r="K74" s="33" t="s">
        <v>226</v>
      </c>
      <c r="L74" s="29">
        <v>90</v>
      </c>
      <c r="M74" s="30">
        <v>25</v>
      </c>
      <c r="N74" s="31">
        <f>(M74/29)*100</f>
        <v>86.206896551724128</v>
      </c>
      <c r="O74" s="37">
        <f>0.3*E74+0.3*F74+0.3*((G74+H74+I74+J74)/4)+0.075*L74+0.025*N74</f>
        <v>77.455172413793093</v>
      </c>
      <c r="P74" s="24" t="s">
        <v>11</v>
      </c>
      <c r="Q74" s="44" t="s">
        <v>11</v>
      </c>
      <c r="R74" s="6" t="s">
        <v>94</v>
      </c>
      <c r="S74" s="7">
        <v>13523097</v>
      </c>
      <c r="T74" s="16" t="s">
        <v>21</v>
      </c>
      <c r="U74" s="19">
        <v>52</v>
      </c>
    </row>
    <row r="75" spans="1:21" ht="15" x14ac:dyDescent="0.25">
      <c r="A75" s="19">
        <v>53</v>
      </c>
      <c r="B75" s="16" t="s">
        <v>21</v>
      </c>
      <c r="C75" s="7">
        <v>13523099</v>
      </c>
      <c r="D75" s="28" t="s">
        <v>95</v>
      </c>
      <c r="E75" s="33">
        <v>82</v>
      </c>
      <c r="F75" s="29">
        <v>83</v>
      </c>
      <c r="G75" s="35">
        <v>64</v>
      </c>
      <c r="H75" s="36">
        <v>83.5</v>
      </c>
      <c r="I75" s="36">
        <v>81</v>
      </c>
      <c r="J75" s="36">
        <v>75.5</v>
      </c>
      <c r="K75" s="33" t="s">
        <v>221</v>
      </c>
      <c r="L75" s="29">
        <v>90</v>
      </c>
      <c r="M75" s="30">
        <v>29</v>
      </c>
      <c r="N75" s="31">
        <f>(M75/29)*100</f>
        <v>100</v>
      </c>
      <c r="O75" s="37">
        <f>0.3*E75+0.3*F75+0.3*((G75+H75+I75+J75)/4)+0.075*L75+0.025*N75</f>
        <v>81.55</v>
      </c>
      <c r="P75" s="24" t="s">
        <v>10</v>
      </c>
      <c r="Q75" s="44" t="s">
        <v>10</v>
      </c>
      <c r="R75" s="6" t="s">
        <v>95</v>
      </c>
      <c r="S75" s="7">
        <v>13523099</v>
      </c>
      <c r="T75" s="16" t="s">
        <v>21</v>
      </c>
      <c r="U75" s="19">
        <v>53</v>
      </c>
    </row>
    <row r="76" spans="1:21" ht="15" x14ac:dyDescent="0.25">
      <c r="A76" s="19">
        <v>54</v>
      </c>
      <c r="B76" s="16" t="s">
        <v>21</v>
      </c>
      <c r="C76" s="7">
        <v>13523101</v>
      </c>
      <c r="D76" s="28" t="s">
        <v>96</v>
      </c>
      <c r="E76" s="33">
        <v>82.5</v>
      </c>
      <c r="F76" s="29">
        <v>95.5</v>
      </c>
      <c r="G76" s="35">
        <v>68</v>
      </c>
      <c r="H76" s="36">
        <v>83</v>
      </c>
      <c r="I76" s="36">
        <v>52</v>
      </c>
      <c r="J76" s="36">
        <v>67</v>
      </c>
      <c r="K76" s="33" t="s">
        <v>224</v>
      </c>
      <c r="L76" s="29">
        <v>90</v>
      </c>
      <c r="M76" s="30">
        <v>27</v>
      </c>
      <c r="N76" s="31">
        <f>(M76/29)*100</f>
        <v>93.103448275862064</v>
      </c>
      <c r="O76" s="37">
        <f>0.3*E76+0.3*F76+0.3*((G76+H76+I76+J76)/4)+0.075*L76+0.025*N76</f>
        <v>82.727586206896561</v>
      </c>
      <c r="P76" s="24" t="s">
        <v>11</v>
      </c>
      <c r="Q76" s="44" t="s">
        <v>10</v>
      </c>
      <c r="R76" s="6" t="s">
        <v>96</v>
      </c>
      <c r="S76" s="7">
        <v>13523101</v>
      </c>
      <c r="T76" s="16" t="s">
        <v>21</v>
      </c>
      <c r="U76" s="19">
        <v>54</v>
      </c>
    </row>
    <row r="77" spans="1:21" ht="15" x14ac:dyDescent="0.25">
      <c r="A77" s="19">
        <v>55</v>
      </c>
      <c r="B77" s="16" t="s">
        <v>21</v>
      </c>
      <c r="C77" s="7">
        <v>13523103</v>
      </c>
      <c r="D77" s="28" t="s">
        <v>97</v>
      </c>
      <c r="E77" s="33">
        <v>74</v>
      </c>
      <c r="F77" s="29">
        <v>75</v>
      </c>
      <c r="G77" s="35">
        <v>86</v>
      </c>
      <c r="H77" s="36">
        <v>97.5</v>
      </c>
      <c r="I77" s="36">
        <v>80</v>
      </c>
      <c r="J77" s="36">
        <v>81</v>
      </c>
      <c r="K77" s="33" t="s">
        <v>222</v>
      </c>
      <c r="L77" s="29">
        <v>95</v>
      </c>
      <c r="M77" s="30">
        <v>29</v>
      </c>
      <c r="N77" s="31">
        <f>(M77/29)*100</f>
        <v>100</v>
      </c>
      <c r="O77" s="37">
        <f>0.3*E77+0.3*F77+0.3*((G77+H77+I77+J77)/4)+0.075*L77+0.025*N77</f>
        <v>80.162499999999994</v>
      </c>
      <c r="P77" s="21"/>
      <c r="Q77" s="44" t="s">
        <v>10</v>
      </c>
      <c r="R77" s="6" t="s">
        <v>97</v>
      </c>
      <c r="S77" s="7">
        <v>13523103</v>
      </c>
      <c r="T77" s="16" t="s">
        <v>21</v>
      </c>
      <c r="U77" s="19">
        <v>55</v>
      </c>
    </row>
    <row r="78" spans="1:21" ht="15" x14ac:dyDescent="0.25">
      <c r="A78" s="19">
        <v>56</v>
      </c>
      <c r="B78" s="16" t="s">
        <v>21</v>
      </c>
      <c r="C78" s="7">
        <v>13523105</v>
      </c>
      <c r="D78" s="28" t="s">
        <v>98</v>
      </c>
      <c r="E78" s="33">
        <v>83</v>
      </c>
      <c r="F78" s="29">
        <v>92.5</v>
      </c>
      <c r="G78" s="35">
        <v>78</v>
      </c>
      <c r="H78" s="36">
        <v>69</v>
      </c>
      <c r="I78" s="36">
        <v>59</v>
      </c>
      <c r="J78" s="36">
        <v>91</v>
      </c>
      <c r="K78" s="38" t="s">
        <v>221</v>
      </c>
      <c r="L78" s="29">
        <v>90</v>
      </c>
      <c r="M78" s="30">
        <v>26</v>
      </c>
      <c r="N78" s="31">
        <f>(M78/29)*100</f>
        <v>89.65517241379311</v>
      </c>
      <c r="O78" s="37">
        <f>0.3*E78+0.3*F78+0.3*((G78+H78+I78+J78)/4)+0.075*L78+0.025*N78</f>
        <v>83.916379310344823</v>
      </c>
      <c r="P78" s="24" t="s">
        <v>9</v>
      </c>
      <c r="Q78" s="44" t="s">
        <v>10</v>
      </c>
      <c r="R78" s="6" t="s">
        <v>98</v>
      </c>
      <c r="S78" s="7">
        <v>13523105</v>
      </c>
      <c r="T78" s="16" t="s">
        <v>21</v>
      </c>
      <c r="U78" s="19">
        <v>56</v>
      </c>
    </row>
    <row r="79" spans="1:21" ht="15" x14ac:dyDescent="0.25">
      <c r="A79" s="19">
        <v>57</v>
      </c>
      <c r="B79" s="16" t="s">
        <v>21</v>
      </c>
      <c r="C79" s="7">
        <v>13523107</v>
      </c>
      <c r="D79" s="28" t="s">
        <v>99</v>
      </c>
      <c r="E79" s="33">
        <v>89.5</v>
      </c>
      <c r="F79" s="29">
        <v>82</v>
      </c>
      <c r="G79" s="35">
        <v>96</v>
      </c>
      <c r="H79" s="36">
        <v>64.5</v>
      </c>
      <c r="I79" s="36">
        <v>93</v>
      </c>
      <c r="J79" s="36">
        <v>87</v>
      </c>
      <c r="K79" s="33" t="s">
        <v>10</v>
      </c>
      <c r="L79" s="29">
        <v>85</v>
      </c>
      <c r="M79" s="30">
        <v>29</v>
      </c>
      <c r="N79" s="31">
        <f>(M79/29)*100</f>
        <v>100</v>
      </c>
      <c r="O79" s="37">
        <f>0.3*E79+0.3*F79+0.3*((G79+H79+I79+J79)/4)+0.075*L79+0.025*N79</f>
        <v>85.862499999999997</v>
      </c>
      <c r="P79" s="24" t="s">
        <v>11</v>
      </c>
      <c r="Q79" s="44" t="s">
        <v>10</v>
      </c>
      <c r="R79" s="6" t="s">
        <v>99</v>
      </c>
      <c r="S79" s="7">
        <v>13523107</v>
      </c>
      <c r="T79" s="16" t="s">
        <v>21</v>
      </c>
      <c r="U79" s="19">
        <v>57</v>
      </c>
    </row>
    <row r="80" spans="1:21" ht="15" x14ac:dyDescent="0.25">
      <c r="A80" s="19">
        <v>58</v>
      </c>
      <c r="B80" s="16" t="s">
        <v>21</v>
      </c>
      <c r="C80" s="7">
        <v>13523109</v>
      </c>
      <c r="D80" s="28" t="s">
        <v>100</v>
      </c>
      <c r="E80" s="33">
        <v>78.5</v>
      </c>
      <c r="F80" s="29">
        <v>82</v>
      </c>
      <c r="G80" s="35">
        <v>49.5</v>
      </c>
      <c r="H80" s="36">
        <v>67.5</v>
      </c>
      <c r="I80" s="36">
        <v>62</v>
      </c>
      <c r="J80" s="36">
        <v>82</v>
      </c>
      <c r="K80" s="33" t="s">
        <v>222</v>
      </c>
      <c r="L80" s="29">
        <v>95</v>
      </c>
      <c r="M80" s="30">
        <v>28</v>
      </c>
      <c r="N80" s="31">
        <f>(M80/29)*100</f>
        <v>96.551724137931032</v>
      </c>
      <c r="O80" s="37">
        <f>0.3*E80+0.3*F80+0.3*((G80+H80+I80+J80)/4)+0.075*L80+0.025*N80</f>
        <v>77.263793103448265</v>
      </c>
      <c r="P80" s="24" t="s">
        <v>11</v>
      </c>
      <c r="Q80" s="44" t="s">
        <v>11</v>
      </c>
      <c r="R80" s="6" t="s">
        <v>100</v>
      </c>
      <c r="S80" s="7">
        <v>13523109</v>
      </c>
      <c r="T80" s="16" t="s">
        <v>21</v>
      </c>
      <c r="U80" s="19">
        <v>58</v>
      </c>
    </row>
    <row r="81" spans="1:21" ht="15" x14ac:dyDescent="0.25">
      <c r="A81" s="19">
        <v>59</v>
      </c>
      <c r="B81" s="16" t="s">
        <v>21</v>
      </c>
      <c r="C81" s="7">
        <v>13523111</v>
      </c>
      <c r="D81" s="28" t="s">
        <v>101</v>
      </c>
      <c r="E81" s="33">
        <v>68</v>
      </c>
      <c r="F81" s="29">
        <v>78</v>
      </c>
      <c r="G81" s="35">
        <v>82</v>
      </c>
      <c r="H81" s="36">
        <v>72</v>
      </c>
      <c r="I81" s="36">
        <v>58</v>
      </c>
      <c r="J81" s="36">
        <v>77.5</v>
      </c>
      <c r="K81" s="33" t="s">
        <v>221</v>
      </c>
      <c r="L81" s="29">
        <v>90</v>
      </c>
      <c r="M81" s="30">
        <v>26</v>
      </c>
      <c r="N81" s="31">
        <f>(M81/29)*100</f>
        <v>89.65517241379311</v>
      </c>
      <c r="O81" s="37">
        <f>0.3*E81+0.3*F81+0.3*((G81+H81+I81+J81)/4)+0.075*L81+0.025*N81</f>
        <v>74.503879310344814</v>
      </c>
      <c r="P81" s="24" t="s">
        <v>13</v>
      </c>
      <c r="Q81" s="44" t="s">
        <v>11</v>
      </c>
      <c r="R81" s="6" t="s">
        <v>101</v>
      </c>
      <c r="S81" s="7">
        <v>13523111</v>
      </c>
      <c r="T81" s="16" t="s">
        <v>21</v>
      </c>
      <c r="U81" s="19">
        <v>59</v>
      </c>
    </row>
    <row r="82" spans="1:21" ht="15" x14ac:dyDescent="0.25">
      <c r="A82" s="19">
        <v>60</v>
      </c>
      <c r="B82" s="16" t="s">
        <v>21</v>
      </c>
      <c r="C82" s="7">
        <v>13523113</v>
      </c>
      <c r="D82" s="28" t="s">
        <v>102</v>
      </c>
      <c r="E82" s="33">
        <v>72</v>
      </c>
      <c r="F82" s="29">
        <v>64.5</v>
      </c>
      <c r="G82" s="35">
        <v>70.5</v>
      </c>
      <c r="H82" s="36">
        <v>46</v>
      </c>
      <c r="I82" s="36">
        <v>85</v>
      </c>
      <c r="J82" s="36">
        <v>41</v>
      </c>
      <c r="K82" s="33" t="s">
        <v>221</v>
      </c>
      <c r="L82" s="29">
        <v>90</v>
      </c>
      <c r="M82" s="30">
        <v>27</v>
      </c>
      <c r="N82" s="31">
        <f>(M82/29)*100</f>
        <v>93.103448275862064</v>
      </c>
      <c r="O82" s="37">
        <f>0.3*E82+0.3*F82+0.3*((G82+H82+I82+J82)/4)+0.075*L82+0.025*N82</f>
        <v>68.215086206896544</v>
      </c>
      <c r="P82" s="24" t="s">
        <v>9</v>
      </c>
      <c r="Q82" s="44" t="s">
        <v>8</v>
      </c>
      <c r="R82" s="6" t="s">
        <v>102</v>
      </c>
      <c r="S82" s="7">
        <v>13523113</v>
      </c>
      <c r="T82" s="16" t="s">
        <v>21</v>
      </c>
      <c r="U82" s="19">
        <v>60</v>
      </c>
    </row>
    <row r="83" spans="1:21" ht="15" x14ac:dyDescent="0.25">
      <c r="A83" s="19">
        <v>61</v>
      </c>
      <c r="B83" s="16" t="s">
        <v>21</v>
      </c>
      <c r="C83" s="7">
        <v>13523115</v>
      </c>
      <c r="D83" s="28" t="s">
        <v>103</v>
      </c>
      <c r="E83" s="33">
        <v>91.5</v>
      </c>
      <c r="F83" s="29">
        <v>97</v>
      </c>
      <c r="G83" s="35">
        <v>59.5</v>
      </c>
      <c r="H83" s="36">
        <v>89.5</v>
      </c>
      <c r="I83" s="36">
        <v>105</v>
      </c>
      <c r="J83" s="36">
        <v>84.5</v>
      </c>
      <c r="K83" s="33" t="s">
        <v>10</v>
      </c>
      <c r="L83" s="29">
        <v>85</v>
      </c>
      <c r="M83" s="30">
        <v>25</v>
      </c>
      <c r="N83" s="31">
        <f>(M83/29)*100</f>
        <v>86.206896551724128</v>
      </c>
      <c r="O83" s="37">
        <f>0.3*E83+0.3*F83+0.3*((G83+H83+I83+J83)/4)+0.075*L83+0.025*N83</f>
        <v>90.46767241379311</v>
      </c>
      <c r="P83" s="24" t="s">
        <v>11</v>
      </c>
      <c r="Q83" s="44" t="s">
        <v>10</v>
      </c>
      <c r="R83" s="6" t="s">
        <v>103</v>
      </c>
      <c r="S83" s="7">
        <v>13523115</v>
      </c>
      <c r="T83" s="16" t="s">
        <v>21</v>
      </c>
      <c r="U83" s="19">
        <v>61</v>
      </c>
    </row>
    <row r="84" spans="1:21" ht="15" x14ac:dyDescent="0.25">
      <c r="A84" s="19">
        <v>62</v>
      </c>
      <c r="B84" s="16" t="s">
        <v>21</v>
      </c>
      <c r="C84" s="7">
        <v>13523117</v>
      </c>
      <c r="D84" s="28" t="s">
        <v>104</v>
      </c>
      <c r="E84" s="33">
        <v>80</v>
      </c>
      <c r="F84" s="29">
        <v>82.5</v>
      </c>
      <c r="G84" s="35">
        <v>37</v>
      </c>
      <c r="H84" s="36">
        <v>81</v>
      </c>
      <c r="I84" s="36">
        <v>90</v>
      </c>
      <c r="J84" s="36">
        <v>85.5</v>
      </c>
      <c r="K84" s="39" t="s">
        <v>11</v>
      </c>
      <c r="L84" s="29">
        <v>80</v>
      </c>
      <c r="M84" s="30">
        <v>27</v>
      </c>
      <c r="N84" s="31">
        <f>(M84/29)*100</f>
        <v>93.103448275862064</v>
      </c>
      <c r="O84" s="37">
        <f>0.3*E84+0.3*F84+0.3*((G84+H84+I84+J84)/4)+0.075*L84+0.025*N84</f>
        <v>79.090086206896558</v>
      </c>
      <c r="P84" s="24" t="s">
        <v>10</v>
      </c>
      <c r="Q84" s="44" t="s">
        <v>11</v>
      </c>
      <c r="R84" s="6" t="s">
        <v>104</v>
      </c>
      <c r="S84" s="7">
        <v>13523117</v>
      </c>
      <c r="T84" s="16" t="s">
        <v>21</v>
      </c>
      <c r="U84" s="19">
        <v>62</v>
      </c>
    </row>
    <row r="85" spans="1:21" ht="15" x14ac:dyDescent="0.25">
      <c r="A85" s="19">
        <v>63</v>
      </c>
      <c r="B85" s="16" t="s">
        <v>21</v>
      </c>
      <c r="C85" s="7">
        <v>13523119</v>
      </c>
      <c r="D85" s="28" t="s">
        <v>105</v>
      </c>
      <c r="E85" s="33">
        <v>68</v>
      </c>
      <c r="F85" s="29">
        <v>55</v>
      </c>
      <c r="G85" s="35">
        <v>74</v>
      </c>
      <c r="H85" s="36">
        <v>66</v>
      </c>
      <c r="I85" s="36">
        <v>48</v>
      </c>
      <c r="J85" s="36">
        <v>79</v>
      </c>
      <c r="K85" s="40" t="s">
        <v>11</v>
      </c>
      <c r="L85" s="29">
        <v>80</v>
      </c>
      <c r="M85" s="30">
        <v>29</v>
      </c>
      <c r="N85" s="31">
        <f>(M85/29)*100</f>
        <v>100</v>
      </c>
      <c r="O85" s="37">
        <f>0.3*E85+0.3*F85+0.3*((G85+H85+I85+J85)/4)+0.075*L85+0.025*N85</f>
        <v>65.424999999999997</v>
      </c>
      <c r="P85" s="24" t="s">
        <v>11</v>
      </c>
      <c r="Q85" s="44" t="s">
        <v>8</v>
      </c>
      <c r="R85" s="6" t="s">
        <v>105</v>
      </c>
      <c r="S85" s="7">
        <v>13523119</v>
      </c>
      <c r="T85" s="16" t="s">
        <v>21</v>
      </c>
      <c r="U85" s="19">
        <v>63</v>
      </c>
    </row>
    <row r="86" spans="1:21" ht="15" x14ac:dyDescent="0.25">
      <c r="A86" s="19">
        <v>64</v>
      </c>
      <c r="B86" s="16" t="s">
        <v>21</v>
      </c>
      <c r="C86" s="7">
        <v>13523121</v>
      </c>
      <c r="D86" s="28" t="s">
        <v>106</v>
      </c>
      <c r="E86" s="33">
        <v>65</v>
      </c>
      <c r="F86" s="29">
        <v>61.5</v>
      </c>
      <c r="G86" s="35">
        <v>51.5</v>
      </c>
      <c r="H86" s="36">
        <v>73</v>
      </c>
      <c r="I86" s="36">
        <v>64</v>
      </c>
      <c r="J86" s="36">
        <v>72</v>
      </c>
      <c r="K86" s="39" t="s">
        <v>221</v>
      </c>
      <c r="L86" s="29">
        <v>90</v>
      </c>
      <c r="M86" s="30">
        <v>26</v>
      </c>
      <c r="N86" s="31">
        <f>(M86/29)*100</f>
        <v>89.65517241379311</v>
      </c>
      <c r="O86" s="37">
        <f>0.3*E86+0.3*F86+0.3*((G86+H86+I86+J86)/4)+0.075*L86+0.025*N86</f>
        <v>66.478879310344823</v>
      </c>
      <c r="P86" s="24" t="s">
        <v>9</v>
      </c>
      <c r="Q86" s="44" t="s">
        <v>8</v>
      </c>
      <c r="R86" s="6" t="s">
        <v>106</v>
      </c>
      <c r="S86" s="7">
        <v>13523121</v>
      </c>
      <c r="T86" s="16" t="s">
        <v>21</v>
      </c>
      <c r="U86" s="19">
        <v>64</v>
      </c>
    </row>
    <row r="87" spans="1:21" ht="15" x14ac:dyDescent="0.25">
      <c r="A87" s="19">
        <v>1</v>
      </c>
      <c r="B87" s="16" t="s">
        <v>22</v>
      </c>
      <c r="C87" s="7">
        <v>13519024</v>
      </c>
      <c r="D87" s="28" t="s">
        <v>4</v>
      </c>
      <c r="E87" s="33">
        <v>32</v>
      </c>
      <c r="F87" s="29">
        <v>37</v>
      </c>
      <c r="G87" s="35">
        <v>6</v>
      </c>
      <c r="H87" s="36">
        <v>31.5</v>
      </c>
      <c r="I87" s="36">
        <v>16</v>
      </c>
      <c r="J87" s="36">
        <v>26.5</v>
      </c>
      <c r="K87" s="39" t="s">
        <v>9</v>
      </c>
      <c r="L87" s="29">
        <v>75</v>
      </c>
      <c r="M87" s="30">
        <v>19</v>
      </c>
      <c r="N87" s="31">
        <f>(M87/23)*100</f>
        <v>82.608695652173907</v>
      </c>
      <c r="O87" s="37">
        <f>0.3*E87+0.3*F87+0.3*((G87+H87+I87+J87)/4)+0.075*L87+0.025*N87</f>
        <v>34.390217391304347</v>
      </c>
      <c r="P87" s="24" t="s">
        <v>13</v>
      </c>
      <c r="Q87" s="44" t="s">
        <v>16</v>
      </c>
      <c r="R87" s="6" t="s">
        <v>4</v>
      </c>
      <c r="S87" s="7">
        <v>13519024</v>
      </c>
      <c r="T87" s="16" t="s">
        <v>22</v>
      </c>
      <c r="U87" s="19">
        <v>1</v>
      </c>
    </row>
    <row r="88" spans="1:21" ht="15" x14ac:dyDescent="0.25">
      <c r="A88" s="19">
        <v>2</v>
      </c>
      <c r="B88" s="16" t="s">
        <v>22</v>
      </c>
      <c r="C88" s="7">
        <v>13521168</v>
      </c>
      <c r="D88" s="28" t="s">
        <v>107</v>
      </c>
      <c r="E88" s="33">
        <v>66</v>
      </c>
      <c r="F88" s="29">
        <v>44</v>
      </c>
      <c r="G88" s="35">
        <v>20</v>
      </c>
      <c r="H88" s="36">
        <v>30</v>
      </c>
      <c r="I88" s="36">
        <v>30</v>
      </c>
      <c r="J88" s="36">
        <v>39</v>
      </c>
      <c r="K88" s="41" t="s">
        <v>221</v>
      </c>
      <c r="L88" s="29">
        <v>90</v>
      </c>
      <c r="M88" s="30">
        <v>20</v>
      </c>
      <c r="N88" s="31">
        <f>(M88/23)*100</f>
        <v>86.956521739130437</v>
      </c>
      <c r="O88" s="37">
        <f>0.3*E88+0.3*F88+0.3*((G88+H88+I88+J88)/4)+0.075*L88+0.025*N88</f>
        <v>50.848913043478255</v>
      </c>
      <c r="P88" s="24" t="s">
        <v>9</v>
      </c>
      <c r="Q88" s="44" t="s">
        <v>13</v>
      </c>
      <c r="R88" s="6" t="s">
        <v>107</v>
      </c>
      <c r="S88" s="7">
        <v>13521168</v>
      </c>
      <c r="T88" s="16" t="s">
        <v>22</v>
      </c>
      <c r="U88" s="19">
        <v>2</v>
      </c>
    </row>
    <row r="89" spans="1:21" ht="15" x14ac:dyDescent="0.25">
      <c r="A89" s="19">
        <v>3</v>
      </c>
      <c r="B89" s="16" t="s">
        <v>22</v>
      </c>
      <c r="C89" s="7">
        <v>13523002</v>
      </c>
      <c r="D89" s="28" t="s">
        <v>108</v>
      </c>
      <c r="E89" s="33">
        <v>92</v>
      </c>
      <c r="F89" s="29">
        <v>61.5</v>
      </c>
      <c r="G89" s="35">
        <v>73</v>
      </c>
      <c r="H89" s="36">
        <v>58</v>
      </c>
      <c r="I89" s="36">
        <v>55</v>
      </c>
      <c r="J89" s="36">
        <v>84.5</v>
      </c>
      <c r="K89" s="41" t="s">
        <v>221</v>
      </c>
      <c r="L89" s="29">
        <v>90</v>
      </c>
      <c r="M89" s="30">
        <v>22</v>
      </c>
      <c r="N89" s="31">
        <f>(M89/23)*100</f>
        <v>95.652173913043484</v>
      </c>
      <c r="O89" s="37">
        <f>0.3*E89+0.3*F89+0.3*((G89+H89+I89+J89)/4)+0.075*L89+0.025*N89</f>
        <v>75.478804347826085</v>
      </c>
      <c r="P89" s="24" t="s">
        <v>11</v>
      </c>
      <c r="Q89" s="44" t="s">
        <v>11</v>
      </c>
      <c r="R89" s="6" t="s">
        <v>108</v>
      </c>
      <c r="S89" s="7">
        <v>13523002</v>
      </c>
      <c r="T89" s="16" t="s">
        <v>22</v>
      </c>
      <c r="U89" s="19">
        <v>3</v>
      </c>
    </row>
    <row r="90" spans="1:21" ht="15" x14ac:dyDescent="0.25">
      <c r="A90" s="19">
        <v>4</v>
      </c>
      <c r="B90" s="16" t="s">
        <v>22</v>
      </c>
      <c r="C90" s="7">
        <v>13523004</v>
      </c>
      <c r="D90" s="28" t="s">
        <v>109</v>
      </c>
      <c r="E90" s="33">
        <v>95</v>
      </c>
      <c r="F90" s="29">
        <v>76</v>
      </c>
      <c r="G90" s="35">
        <v>80</v>
      </c>
      <c r="H90" s="36">
        <v>33</v>
      </c>
      <c r="I90" s="36">
        <v>67</v>
      </c>
      <c r="J90" s="36">
        <v>76</v>
      </c>
      <c r="K90" s="41" t="s">
        <v>222</v>
      </c>
      <c r="L90" s="29">
        <v>95</v>
      </c>
      <c r="M90" s="30">
        <v>23</v>
      </c>
      <c r="N90" s="31">
        <f>(M90/23)*100</f>
        <v>100</v>
      </c>
      <c r="O90" s="37">
        <f>0.3*E90+0.3*F90+0.3*((G90+H90+I90+J90)/4)+0.075*L90+0.025*N90</f>
        <v>80.125</v>
      </c>
      <c r="P90" s="24" t="s">
        <v>10</v>
      </c>
      <c r="Q90" s="44" t="s">
        <v>10</v>
      </c>
      <c r="R90" s="6" t="s">
        <v>109</v>
      </c>
      <c r="S90" s="7">
        <v>13523004</v>
      </c>
      <c r="T90" s="16" t="s">
        <v>22</v>
      </c>
      <c r="U90" s="19">
        <v>4</v>
      </c>
    </row>
    <row r="91" spans="1:21" ht="15" x14ac:dyDescent="0.25">
      <c r="A91" s="19">
        <v>5</v>
      </c>
      <c r="B91" s="16" t="s">
        <v>22</v>
      </c>
      <c r="C91" s="7">
        <v>13523006</v>
      </c>
      <c r="D91" s="28" t="s">
        <v>110</v>
      </c>
      <c r="E91" s="33">
        <v>85</v>
      </c>
      <c r="F91" s="29">
        <v>79</v>
      </c>
      <c r="G91" s="35">
        <v>72</v>
      </c>
      <c r="H91" s="36">
        <v>70</v>
      </c>
      <c r="I91" s="36">
        <v>30</v>
      </c>
      <c r="J91" s="36">
        <v>53.5</v>
      </c>
      <c r="K91" s="41" t="s">
        <v>221</v>
      </c>
      <c r="L91" s="29">
        <v>90</v>
      </c>
      <c r="M91" s="30">
        <v>21</v>
      </c>
      <c r="N91" s="31">
        <f>(M91/23)*100</f>
        <v>91.304347826086953</v>
      </c>
      <c r="O91" s="37">
        <f>0.3*E91+0.3*F91+0.3*((G91+H91+I91+J91)/4)+0.075*L91+0.025*N91</f>
        <v>75.145108695652169</v>
      </c>
      <c r="P91" s="24" t="s">
        <v>10</v>
      </c>
      <c r="Q91" s="44" t="s">
        <v>11</v>
      </c>
      <c r="R91" s="6" t="s">
        <v>110</v>
      </c>
      <c r="S91" s="7">
        <v>13523006</v>
      </c>
      <c r="T91" s="16" t="s">
        <v>22</v>
      </c>
      <c r="U91" s="19">
        <v>5</v>
      </c>
    </row>
    <row r="92" spans="1:21" ht="15" x14ac:dyDescent="0.25">
      <c r="A92" s="19">
        <v>6</v>
      </c>
      <c r="B92" s="16" t="s">
        <v>22</v>
      </c>
      <c r="C92" s="7">
        <v>13523008</v>
      </c>
      <c r="D92" s="28" t="s">
        <v>111</v>
      </c>
      <c r="E92" s="33">
        <v>85</v>
      </c>
      <c r="F92" s="29">
        <v>65</v>
      </c>
      <c r="G92" s="35">
        <v>86.5</v>
      </c>
      <c r="H92" s="36">
        <v>46</v>
      </c>
      <c r="I92" s="36">
        <v>53</v>
      </c>
      <c r="J92" s="36">
        <v>63</v>
      </c>
      <c r="K92" s="41" t="s">
        <v>222</v>
      </c>
      <c r="L92" s="29">
        <v>95</v>
      </c>
      <c r="M92" s="30">
        <v>23</v>
      </c>
      <c r="N92" s="31">
        <f>(M92/23)*100</f>
        <v>100</v>
      </c>
      <c r="O92" s="37">
        <f>0.3*E92+0.3*F92+0.3*((G92+H92+I92+J92)/4)+0.075*L92+0.025*N92</f>
        <v>73.262500000000003</v>
      </c>
      <c r="P92" s="24" t="s">
        <v>10</v>
      </c>
      <c r="Q92" s="44" t="s">
        <v>9</v>
      </c>
      <c r="R92" s="6" t="s">
        <v>111</v>
      </c>
      <c r="S92" s="7">
        <v>13523008</v>
      </c>
      <c r="T92" s="16" t="s">
        <v>22</v>
      </c>
      <c r="U92" s="19">
        <v>6</v>
      </c>
    </row>
    <row r="93" spans="1:21" ht="15" x14ac:dyDescent="0.25">
      <c r="A93" s="19">
        <v>7</v>
      </c>
      <c r="B93" s="16" t="s">
        <v>22</v>
      </c>
      <c r="C93" s="7">
        <v>13523010</v>
      </c>
      <c r="D93" s="28" t="s">
        <v>112</v>
      </c>
      <c r="E93" s="33">
        <v>87</v>
      </c>
      <c r="F93" s="29">
        <v>96</v>
      </c>
      <c r="G93" s="35">
        <v>90</v>
      </c>
      <c r="H93" s="36">
        <v>94.5</v>
      </c>
      <c r="I93" s="36">
        <v>85</v>
      </c>
      <c r="J93" s="36">
        <v>73</v>
      </c>
      <c r="K93" s="41" t="s">
        <v>221</v>
      </c>
      <c r="L93" s="29">
        <v>90</v>
      </c>
      <c r="M93" s="30">
        <v>23</v>
      </c>
      <c r="N93" s="31">
        <f>(M93/23)*100</f>
        <v>100</v>
      </c>
      <c r="O93" s="37">
        <f>0.3*E93+0.3*F93+0.3*((G93+H93+I93+J93)/4)+0.075*L93+0.025*N93</f>
        <v>89.837499999999991</v>
      </c>
      <c r="P93" s="24" t="s">
        <v>10</v>
      </c>
      <c r="Q93" s="44" t="s">
        <v>10</v>
      </c>
      <c r="R93" s="6" t="s">
        <v>112</v>
      </c>
      <c r="S93" s="7">
        <v>13523010</v>
      </c>
      <c r="T93" s="16" t="s">
        <v>22</v>
      </c>
      <c r="U93" s="19">
        <v>7</v>
      </c>
    </row>
    <row r="94" spans="1:21" ht="15" x14ac:dyDescent="0.25">
      <c r="A94" s="19">
        <v>8</v>
      </c>
      <c r="B94" s="16" t="s">
        <v>22</v>
      </c>
      <c r="C94" s="7">
        <v>13523012</v>
      </c>
      <c r="D94" s="28" t="s">
        <v>113</v>
      </c>
      <c r="E94" s="33">
        <v>74</v>
      </c>
      <c r="F94" s="29">
        <v>79.5</v>
      </c>
      <c r="G94" s="35">
        <v>36</v>
      </c>
      <c r="H94" s="36">
        <v>58</v>
      </c>
      <c r="I94" s="36">
        <v>36</v>
      </c>
      <c r="J94" s="36">
        <v>47</v>
      </c>
      <c r="K94" s="41" t="s">
        <v>10</v>
      </c>
      <c r="L94" s="29">
        <v>85</v>
      </c>
      <c r="M94" s="30">
        <v>22</v>
      </c>
      <c r="N94" s="31">
        <f>(M94/23)*100</f>
        <v>95.652173913043484</v>
      </c>
      <c r="O94" s="37">
        <f>0.3*E94+0.3*F94+0.3*((G94+H94+I94+J94)/4)+0.075*L94+0.025*N94</f>
        <v>68.091304347826082</v>
      </c>
      <c r="P94" s="24" t="s">
        <v>11</v>
      </c>
      <c r="Q94" s="44" t="s">
        <v>8</v>
      </c>
      <c r="R94" s="6" t="s">
        <v>113</v>
      </c>
      <c r="S94" s="7">
        <v>13523012</v>
      </c>
      <c r="T94" s="16" t="s">
        <v>22</v>
      </c>
      <c r="U94" s="19">
        <v>8</v>
      </c>
    </row>
    <row r="95" spans="1:21" ht="15" x14ac:dyDescent="0.25">
      <c r="A95" s="19">
        <v>9</v>
      </c>
      <c r="B95" s="16" t="s">
        <v>22</v>
      </c>
      <c r="C95" s="7">
        <v>13523014</v>
      </c>
      <c r="D95" s="28" t="s">
        <v>114</v>
      </c>
      <c r="E95" s="33">
        <v>81</v>
      </c>
      <c r="F95" s="29">
        <v>51.5</v>
      </c>
      <c r="G95" s="35">
        <v>62.5</v>
      </c>
      <c r="H95" s="36">
        <v>66.5</v>
      </c>
      <c r="I95" s="36">
        <v>56</v>
      </c>
      <c r="J95" s="36">
        <v>54</v>
      </c>
      <c r="K95" s="41" t="s">
        <v>221</v>
      </c>
      <c r="L95" s="29">
        <v>90</v>
      </c>
      <c r="M95" s="30">
        <v>22</v>
      </c>
      <c r="N95" s="31">
        <f>(M95/23)*100</f>
        <v>95.652173913043484</v>
      </c>
      <c r="O95" s="37">
        <f>0.3*E95+0.3*F95+0.3*((G95+H95+I95+J95)/4)+0.075*L95+0.025*N95</f>
        <v>66.81630434782609</v>
      </c>
      <c r="P95" s="24" t="s">
        <v>11</v>
      </c>
      <c r="Q95" s="44" t="s">
        <v>8</v>
      </c>
      <c r="R95" s="6" t="s">
        <v>114</v>
      </c>
      <c r="S95" s="7">
        <v>13523014</v>
      </c>
      <c r="T95" s="16" t="s">
        <v>22</v>
      </c>
      <c r="U95" s="19">
        <v>9</v>
      </c>
    </row>
    <row r="96" spans="1:21" ht="15" x14ac:dyDescent="0.25">
      <c r="A96" s="19">
        <v>10</v>
      </c>
      <c r="B96" s="16" t="s">
        <v>22</v>
      </c>
      <c r="C96" s="7">
        <v>13523016</v>
      </c>
      <c r="D96" s="28" t="s">
        <v>115</v>
      </c>
      <c r="E96" s="33">
        <v>61</v>
      </c>
      <c r="F96" s="29">
        <v>49</v>
      </c>
      <c r="G96" s="35">
        <v>46</v>
      </c>
      <c r="H96" s="36">
        <v>48</v>
      </c>
      <c r="I96" s="36">
        <v>36</v>
      </c>
      <c r="J96" s="36">
        <v>35</v>
      </c>
      <c r="K96" s="41" t="s">
        <v>10</v>
      </c>
      <c r="L96" s="29">
        <v>85</v>
      </c>
      <c r="M96" s="30">
        <v>23</v>
      </c>
      <c r="N96" s="31">
        <f>(M96/23)*100</f>
        <v>100</v>
      </c>
      <c r="O96" s="37">
        <f>0.3*E96+0.3*F96+0.3*((G96+H96+I96+J96)/4)+0.075*L96+0.025*N96</f>
        <v>54.25</v>
      </c>
      <c r="P96" s="24" t="s">
        <v>9</v>
      </c>
      <c r="Q96" s="60" t="s">
        <v>8</v>
      </c>
      <c r="R96" s="6" t="s">
        <v>115</v>
      </c>
      <c r="S96" s="7">
        <v>13523016</v>
      </c>
      <c r="T96" s="16" t="s">
        <v>22</v>
      </c>
      <c r="U96" s="19">
        <v>10</v>
      </c>
    </row>
    <row r="97" spans="1:21" ht="15" x14ac:dyDescent="0.25">
      <c r="A97" s="19">
        <v>11</v>
      </c>
      <c r="B97" s="16" t="s">
        <v>22</v>
      </c>
      <c r="C97" s="7">
        <v>13523018</v>
      </c>
      <c r="D97" s="28" t="s">
        <v>116</v>
      </c>
      <c r="E97" s="33">
        <v>77</v>
      </c>
      <c r="F97" s="29">
        <v>66</v>
      </c>
      <c r="G97" s="35">
        <v>33</v>
      </c>
      <c r="H97" s="36">
        <v>49.5</v>
      </c>
      <c r="I97" s="36">
        <v>85</v>
      </c>
      <c r="J97" s="36">
        <v>63.5</v>
      </c>
      <c r="K97" s="41" t="s">
        <v>221</v>
      </c>
      <c r="L97" s="29">
        <v>90</v>
      </c>
      <c r="M97" s="30">
        <v>22</v>
      </c>
      <c r="N97" s="31">
        <f>(M97/23)*100</f>
        <v>95.652173913043484</v>
      </c>
      <c r="O97" s="37">
        <f>0.3*E97+0.3*F97+0.3*((G97+H97+I97+J97)/4)+0.075*L97+0.025*N97</f>
        <v>69.366304347826087</v>
      </c>
      <c r="P97" s="24" t="s">
        <v>11</v>
      </c>
      <c r="Q97" s="44" t="s">
        <v>9</v>
      </c>
      <c r="R97" s="6" t="s">
        <v>116</v>
      </c>
      <c r="S97" s="7">
        <v>13523018</v>
      </c>
      <c r="T97" s="16" t="s">
        <v>22</v>
      </c>
      <c r="U97" s="19">
        <v>11</v>
      </c>
    </row>
    <row r="98" spans="1:21" ht="15" x14ac:dyDescent="0.25">
      <c r="A98" s="19">
        <v>12</v>
      </c>
      <c r="B98" s="16" t="s">
        <v>22</v>
      </c>
      <c r="C98" s="7">
        <v>13523020</v>
      </c>
      <c r="D98" s="28" t="s">
        <v>117</v>
      </c>
      <c r="E98" s="33">
        <v>66</v>
      </c>
      <c r="F98" s="29">
        <v>65</v>
      </c>
      <c r="G98" s="35">
        <v>52.5</v>
      </c>
      <c r="H98" s="36">
        <v>35.5</v>
      </c>
      <c r="I98" s="36">
        <v>61</v>
      </c>
      <c r="J98" s="36">
        <v>31</v>
      </c>
      <c r="K98" s="41" t="s">
        <v>10</v>
      </c>
      <c r="L98" s="29">
        <v>85</v>
      </c>
      <c r="M98" s="30">
        <v>18</v>
      </c>
      <c r="N98" s="31">
        <f>(M98/23)*100</f>
        <v>78.260869565217391</v>
      </c>
      <c r="O98" s="37">
        <f>0.3*E98+0.3*F98+0.3*((G98+H98+I98+J98)/4)+0.075*L98+0.025*N98</f>
        <v>61.131521739130434</v>
      </c>
      <c r="P98" s="24" t="s">
        <v>12</v>
      </c>
      <c r="Q98" s="44" t="s">
        <v>8</v>
      </c>
      <c r="R98" s="6" t="s">
        <v>117</v>
      </c>
      <c r="S98" s="7">
        <v>13523020</v>
      </c>
      <c r="T98" s="16" t="s">
        <v>22</v>
      </c>
      <c r="U98" s="19">
        <v>12</v>
      </c>
    </row>
    <row r="99" spans="1:21" ht="15" x14ac:dyDescent="0.25">
      <c r="A99" s="19">
        <v>13</v>
      </c>
      <c r="B99" s="16" t="s">
        <v>22</v>
      </c>
      <c r="C99" s="7">
        <v>13523022</v>
      </c>
      <c r="D99" s="28" t="s">
        <v>118</v>
      </c>
      <c r="E99" s="33">
        <v>77</v>
      </c>
      <c r="F99" s="29">
        <v>50</v>
      </c>
      <c r="G99" s="35">
        <v>43</v>
      </c>
      <c r="H99" s="36">
        <v>51</v>
      </c>
      <c r="I99" s="36">
        <v>33.5</v>
      </c>
      <c r="J99" s="36">
        <v>50</v>
      </c>
      <c r="K99" s="41" t="s">
        <v>221</v>
      </c>
      <c r="L99" s="29">
        <v>90</v>
      </c>
      <c r="M99" s="30">
        <v>23</v>
      </c>
      <c r="N99" s="31">
        <f>(M99/23)*100</f>
        <v>100</v>
      </c>
      <c r="O99" s="37">
        <f>0.3*E99+0.3*F99+0.3*((G99+H99+I99+J99)/4)+0.075*L99+0.025*N99</f>
        <v>60.662499999999994</v>
      </c>
      <c r="P99" s="24" t="s">
        <v>14</v>
      </c>
      <c r="Q99" s="44" t="s">
        <v>8</v>
      </c>
      <c r="R99" s="6" t="s">
        <v>118</v>
      </c>
      <c r="S99" s="7">
        <v>13523022</v>
      </c>
      <c r="T99" s="16" t="s">
        <v>22</v>
      </c>
      <c r="U99" s="19">
        <v>13</v>
      </c>
    </row>
    <row r="100" spans="1:21" ht="15" x14ac:dyDescent="0.25">
      <c r="A100" s="19">
        <v>14</v>
      </c>
      <c r="B100" s="16" t="s">
        <v>22</v>
      </c>
      <c r="C100" s="7">
        <v>13523024</v>
      </c>
      <c r="D100" s="28" t="s">
        <v>119</v>
      </c>
      <c r="E100" s="33">
        <v>62</v>
      </c>
      <c r="F100" s="29">
        <v>85.5</v>
      </c>
      <c r="G100" s="35">
        <v>61</v>
      </c>
      <c r="H100" s="36">
        <v>75</v>
      </c>
      <c r="I100" s="36">
        <v>72.5</v>
      </c>
      <c r="J100" s="36">
        <v>70</v>
      </c>
      <c r="K100" s="41" t="s">
        <v>10</v>
      </c>
      <c r="L100" s="29">
        <v>85</v>
      </c>
      <c r="M100" s="30">
        <v>21</v>
      </c>
      <c r="N100" s="31">
        <f>(M100/23)*100</f>
        <v>91.304347826086953</v>
      </c>
      <c r="O100" s="37">
        <f>0.3*E100+0.3*F100+0.3*((G100+H100+I100+J100)/4)+0.075*L100+0.025*N100</f>
        <v>73.795108695652175</v>
      </c>
      <c r="P100" s="24" t="s">
        <v>9</v>
      </c>
      <c r="Q100" s="60" t="s">
        <v>11</v>
      </c>
      <c r="R100" s="6" t="s">
        <v>119</v>
      </c>
      <c r="S100" s="7">
        <v>13523024</v>
      </c>
      <c r="T100" s="16" t="s">
        <v>22</v>
      </c>
      <c r="U100" s="19">
        <v>14</v>
      </c>
    </row>
    <row r="101" spans="1:21" ht="15" x14ac:dyDescent="0.25">
      <c r="A101" s="19">
        <v>15</v>
      </c>
      <c r="B101" s="16" t="s">
        <v>22</v>
      </c>
      <c r="C101" s="7">
        <v>13523026</v>
      </c>
      <c r="D101" s="28" t="s">
        <v>120</v>
      </c>
      <c r="E101" s="33">
        <v>46</v>
      </c>
      <c r="F101" s="29">
        <v>59</v>
      </c>
      <c r="G101" s="35">
        <v>48</v>
      </c>
      <c r="H101" s="36">
        <v>51.5</v>
      </c>
      <c r="I101" s="36">
        <v>46</v>
      </c>
      <c r="J101" s="36">
        <v>49.5</v>
      </c>
      <c r="K101" s="41" t="s">
        <v>222</v>
      </c>
      <c r="L101" s="29">
        <v>95</v>
      </c>
      <c r="M101" s="30">
        <v>23</v>
      </c>
      <c r="N101" s="31">
        <f>(M101/23)*100</f>
        <v>100</v>
      </c>
      <c r="O101" s="37">
        <f>0.3*E101+0.3*F101+0.3*((G101+H101+I101+J101)/4)+0.075*L101+0.025*N101</f>
        <v>55.75</v>
      </c>
      <c r="P101" s="24" t="s">
        <v>13</v>
      </c>
      <c r="Q101" s="60" t="s">
        <v>8</v>
      </c>
      <c r="R101" s="6" t="s">
        <v>120</v>
      </c>
      <c r="S101" s="7">
        <v>13523026</v>
      </c>
      <c r="T101" s="16" t="s">
        <v>22</v>
      </c>
      <c r="U101" s="19">
        <v>15</v>
      </c>
    </row>
    <row r="102" spans="1:21" ht="15" x14ac:dyDescent="0.25">
      <c r="A102" s="19">
        <v>16</v>
      </c>
      <c r="B102" s="16" t="s">
        <v>22</v>
      </c>
      <c r="C102" s="7">
        <v>13523028</v>
      </c>
      <c r="D102" s="28" t="s">
        <v>121</v>
      </c>
      <c r="E102" s="33">
        <v>77</v>
      </c>
      <c r="F102" s="29">
        <v>63</v>
      </c>
      <c r="G102" s="35">
        <v>62.5</v>
      </c>
      <c r="H102" s="36">
        <v>39</v>
      </c>
      <c r="I102" s="36">
        <v>51.5</v>
      </c>
      <c r="J102" s="36">
        <v>51.5</v>
      </c>
      <c r="K102" s="41" t="s">
        <v>221</v>
      </c>
      <c r="L102" s="29">
        <v>90</v>
      </c>
      <c r="M102" s="30">
        <v>19</v>
      </c>
      <c r="N102" s="31">
        <f>(M102/23)*100</f>
        <v>82.608695652173907</v>
      </c>
      <c r="O102" s="37">
        <f>0.3*E102+0.3*F102+0.3*((G102+H102+I102+J102)/4)+0.075*L102+0.025*N102</f>
        <v>66.15271739130435</v>
      </c>
      <c r="P102" s="24" t="s">
        <v>9</v>
      </c>
      <c r="Q102" s="44" t="s">
        <v>8</v>
      </c>
      <c r="R102" s="6" t="s">
        <v>121</v>
      </c>
      <c r="S102" s="7">
        <v>13523028</v>
      </c>
      <c r="T102" s="16" t="s">
        <v>22</v>
      </c>
      <c r="U102" s="19">
        <v>16</v>
      </c>
    </row>
    <row r="103" spans="1:21" ht="15" x14ac:dyDescent="0.25">
      <c r="A103" s="19">
        <v>17</v>
      </c>
      <c r="B103" s="16" t="s">
        <v>22</v>
      </c>
      <c r="C103" s="7">
        <v>13523030</v>
      </c>
      <c r="D103" s="28" t="s">
        <v>122</v>
      </c>
      <c r="E103" s="33">
        <v>83</v>
      </c>
      <c r="F103" s="29">
        <v>65</v>
      </c>
      <c r="G103" s="35">
        <v>81</v>
      </c>
      <c r="H103" s="36">
        <v>70.5</v>
      </c>
      <c r="I103" s="36">
        <v>85</v>
      </c>
      <c r="J103" s="36">
        <v>66.5</v>
      </c>
      <c r="K103" s="41" t="s">
        <v>10</v>
      </c>
      <c r="L103" s="29">
        <v>85</v>
      </c>
      <c r="M103" s="30">
        <v>22</v>
      </c>
      <c r="N103" s="31">
        <f>(M103/23)*100</f>
        <v>95.652173913043484</v>
      </c>
      <c r="O103" s="37">
        <f>0.3*E103+0.3*F103+0.3*((G103+H103+I103+J103)/4)+0.075*L103+0.025*N103</f>
        <v>75.891304347826093</v>
      </c>
      <c r="P103" s="24" t="s">
        <v>12</v>
      </c>
      <c r="Q103" s="44" t="s">
        <v>11</v>
      </c>
      <c r="R103" s="6" t="s">
        <v>122</v>
      </c>
      <c r="S103" s="7">
        <v>13523030</v>
      </c>
      <c r="T103" s="16" t="s">
        <v>22</v>
      </c>
      <c r="U103" s="19">
        <v>17</v>
      </c>
    </row>
    <row r="104" spans="1:21" ht="15" x14ac:dyDescent="0.25">
      <c r="A104" s="19">
        <v>18</v>
      </c>
      <c r="B104" s="16" t="s">
        <v>22</v>
      </c>
      <c r="C104" s="7">
        <v>13523032</v>
      </c>
      <c r="D104" s="28" t="s">
        <v>123</v>
      </c>
      <c r="E104" s="33">
        <v>74</v>
      </c>
      <c r="F104" s="29">
        <v>49</v>
      </c>
      <c r="G104" s="35">
        <v>75</v>
      </c>
      <c r="H104" s="36">
        <v>57.5</v>
      </c>
      <c r="I104" s="36">
        <v>45</v>
      </c>
      <c r="J104" s="36">
        <v>71</v>
      </c>
      <c r="K104" s="41" t="s">
        <v>221</v>
      </c>
      <c r="L104" s="29">
        <v>90</v>
      </c>
      <c r="M104" s="30">
        <v>23</v>
      </c>
      <c r="N104" s="31">
        <f>(M104/23)*100</f>
        <v>100</v>
      </c>
      <c r="O104" s="37">
        <f>0.3*E104+0.3*F104+0.3*((G104+H104+I104+J104)/4)+0.075*L104+0.025*N104</f>
        <v>64.787499999999994</v>
      </c>
      <c r="P104" s="24" t="s">
        <v>214</v>
      </c>
      <c r="Q104" s="44" t="s">
        <v>8</v>
      </c>
      <c r="R104" s="6" t="s">
        <v>123</v>
      </c>
      <c r="S104" s="7">
        <v>13523032</v>
      </c>
      <c r="T104" s="16" t="s">
        <v>22</v>
      </c>
      <c r="U104" s="19">
        <v>18</v>
      </c>
    </row>
    <row r="105" spans="1:21" ht="15" x14ac:dyDescent="0.25">
      <c r="A105" s="19">
        <v>19</v>
      </c>
      <c r="B105" s="16" t="s">
        <v>22</v>
      </c>
      <c r="C105" s="7">
        <v>13523034</v>
      </c>
      <c r="D105" s="28" t="s">
        <v>124</v>
      </c>
      <c r="E105" s="33">
        <v>100</v>
      </c>
      <c r="F105" s="29">
        <v>87</v>
      </c>
      <c r="G105" s="35">
        <v>87</v>
      </c>
      <c r="H105" s="36">
        <v>96</v>
      </c>
      <c r="I105" s="36">
        <v>85</v>
      </c>
      <c r="J105" s="36">
        <v>61</v>
      </c>
      <c r="K105" s="41" t="s">
        <v>221</v>
      </c>
      <c r="L105" s="29">
        <v>90</v>
      </c>
      <c r="M105" s="30">
        <v>21</v>
      </c>
      <c r="N105" s="31">
        <f>(M105/23)*100</f>
        <v>91.304347826086953</v>
      </c>
      <c r="O105" s="37">
        <f>0.3*E105+0.3*F105+0.3*((G105+H105+I105+J105)/4)+0.075*L105+0.025*N105</f>
        <v>89.807608695652164</v>
      </c>
      <c r="P105" s="24" t="s">
        <v>10</v>
      </c>
      <c r="Q105" s="44" t="s">
        <v>10</v>
      </c>
      <c r="R105" s="6" t="s">
        <v>124</v>
      </c>
      <c r="S105" s="7">
        <v>13523034</v>
      </c>
      <c r="T105" s="16" t="s">
        <v>22</v>
      </c>
      <c r="U105" s="19">
        <v>19</v>
      </c>
    </row>
    <row r="106" spans="1:21" ht="15" x14ac:dyDescent="0.25">
      <c r="A106" s="19">
        <v>20</v>
      </c>
      <c r="B106" s="16" t="s">
        <v>22</v>
      </c>
      <c r="C106" s="7">
        <v>13523036</v>
      </c>
      <c r="D106" s="28" t="s">
        <v>125</v>
      </c>
      <c r="E106" s="33">
        <v>100</v>
      </c>
      <c r="F106" s="29">
        <v>93</v>
      </c>
      <c r="G106" s="35">
        <v>94</v>
      </c>
      <c r="H106" s="36">
        <v>87.5</v>
      </c>
      <c r="I106" s="36">
        <v>86</v>
      </c>
      <c r="J106" s="36">
        <v>71.5</v>
      </c>
      <c r="K106" s="41" t="s">
        <v>222</v>
      </c>
      <c r="L106" s="29">
        <v>95</v>
      </c>
      <c r="M106" s="30">
        <v>23</v>
      </c>
      <c r="N106" s="31">
        <f>(M106/23)*100</f>
        <v>100</v>
      </c>
      <c r="O106" s="37">
        <f>0.3*E106+0.3*F106+0.075*G106+ 0.075*H106+ 0.075*I106+0.075*J106+0.075*L106+0.025*N106</f>
        <v>92.95</v>
      </c>
      <c r="P106" s="24" t="s">
        <v>10</v>
      </c>
      <c r="Q106" s="44" t="s">
        <v>10</v>
      </c>
      <c r="R106" s="6" t="s">
        <v>125</v>
      </c>
      <c r="S106" s="7">
        <v>13523036</v>
      </c>
      <c r="T106" s="16" t="s">
        <v>22</v>
      </c>
      <c r="U106" s="19">
        <v>20</v>
      </c>
    </row>
    <row r="107" spans="1:21" ht="15" x14ac:dyDescent="0.25">
      <c r="A107" s="19">
        <v>21</v>
      </c>
      <c r="B107" s="16" t="s">
        <v>22</v>
      </c>
      <c r="C107" s="7">
        <v>13523038</v>
      </c>
      <c r="D107" s="28" t="s">
        <v>126</v>
      </c>
      <c r="E107" s="33">
        <v>75</v>
      </c>
      <c r="F107" s="29">
        <v>60.5</v>
      </c>
      <c r="G107" s="35">
        <v>68</v>
      </c>
      <c r="H107" s="36">
        <v>47</v>
      </c>
      <c r="I107" s="36">
        <v>64</v>
      </c>
      <c r="J107" s="36">
        <v>67.5</v>
      </c>
      <c r="K107" s="41" t="s">
        <v>221</v>
      </c>
      <c r="L107" s="29">
        <v>90</v>
      </c>
      <c r="M107" s="30">
        <v>21</v>
      </c>
      <c r="N107" s="31">
        <f>(M107/23)*100</f>
        <v>91.304347826086953</v>
      </c>
      <c r="O107" s="37">
        <f>0.3*E107+0.3*F107+0.3*((G107+H107+I107+J107)/4)+0.075*L107+0.025*N107</f>
        <v>68.170108695652175</v>
      </c>
      <c r="P107" s="21"/>
      <c r="Q107" s="44" t="s">
        <v>8</v>
      </c>
      <c r="R107" s="6" t="s">
        <v>126</v>
      </c>
      <c r="S107" s="7">
        <v>13523038</v>
      </c>
      <c r="T107" s="16" t="s">
        <v>22</v>
      </c>
      <c r="U107" s="19">
        <v>21</v>
      </c>
    </row>
    <row r="108" spans="1:21" ht="15" x14ac:dyDescent="0.25">
      <c r="A108" s="19">
        <v>22</v>
      </c>
      <c r="B108" s="16" t="s">
        <v>22</v>
      </c>
      <c r="C108" s="7">
        <v>13523040</v>
      </c>
      <c r="D108" s="28" t="s">
        <v>127</v>
      </c>
      <c r="E108" s="33">
        <v>77</v>
      </c>
      <c r="F108" s="29">
        <v>82.5</v>
      </c>
      <c r="G108" s="35">
        <v>75.5</v>
      </c>
      <c r="H108" s="36">
        <v>93.5</v>
      </c>
      <c r="I108" s="36">
        <v>85</v>
      </c>
      <c r="J108" s="36">
        <v>72.5</v>
      </c>
      <c r="K108" s="41" t="s">
        <v>221</v>
      </c>
      <c r="L108" s="29">
        <v>90</v>
      </c>
      <c r="M108" s="30">
        <v>23</v>
      </c>
      <c r="N108" s="31">
        <f>(M108/23)*100</f>
        <v>100</v>
      </c>
      <c r="O108" s="37">
        <f>0.3*E108+0.3*F108+0.3*((G108+H108+I108+J108)/4)+0.075*L108+0.025*N108</f>
        <v>81.587499999999991</v>
      </c>
      <c r="P108" s="24" t="s">
        <v>10</v>
      </c>
      <c r="Q108" s="44" t="s">
        <v>10</v>
      </c>
      <c r="R108" s="6" t="s">
        <v>127</v>
      </c>
      <c r="S108" s="7">
        <v>13523040</v>
      </c>
      <c r="T108" s="16" t="s">
        <v>22</v>
      </c>
      <c r="U108" s="19">
        <v>22</v>
      </c>
    </row>
    <row r="109" spans="1:21" ht="15" x14ac:dyDescent="0.25">
      <c r="A109" s="19">
        <v>23</v>
      </c>
      <c r="B109" s="16" t="s">
        <v>22</v>
      </c>
      <c r="C109" s="7">
        <v>13523042</v>
      </c>
      <c r="D109" s="28" t="s">
        <v>128</v>
      </c>
      <c r="E109" s="33">
        <v>83</v>
      </c>
      <c r="F109" s="29">
        <v>70</v>
      </c>
      <c r="G109" s="35">
        <v>88</v>
      </c>
      <c r="H109" s="36">
        <v>78.5</v>
      </c>
      <c r="I109" s="36">
        <v>66</v>
      </c>
      <c r="J109" s="36">
        <v>64</v>
      </c>
      <c r="K109" s="41" t="s">
        <v>221</v>
      </c>
      <c r="L109" s="29">
        <v>90</v>
      </c>
      <c r="M109" s="30">
        <v>23</v>
      </c>
      <c r="N109" s="31">
        <f>(M109/23)*100</f>
        <v>100</v>
      </c>
      <c r="O109" s="37">
        <f>0.3*E109+0.3*F109+0.3*((G109+H109+I109+J109)/4)+0.075*L109+0.025*N109</f>
        <v>77.387500000000003</v>
      </c>
      <c r="P109" s="24" t="s">
        <v>211</v>
      </c>
      <c r="Q109" s="44" t="s">
        <v>11</v>
      </c>
      <c r="R109" s="6" t="s">
        <v>128</v>
      </c>
      <c r="S109" s="7">
        <v>13523042</v>
      </c>
      <c r="T109" s="16" t="s">
        <v>22</v>
      </c>
      <c r="U109" s="19">
        <v>23</v>
      </c>
    </row>
    <row r="110" spans="1:21" ht="15" x14ac:dyDescent="0.25">
      <c r="A110" s="19">
        <v>24</v>
      </c>
      <c r="B110" s="16" t="s">
        <v>22</v>
      </c>
      <c r="C110" s="7">
        <v>13523044</v>
      </c>
      <c r="D110" s="28" t="s">
        <v>129</v>
      </c>
      <c r="E110" s="33">
        <v>100</v>
      </c>
      <c r="F110" s="29">
        <v>91</v>
      </c>
      <c r="G110" s="35">
        <v>68</v>
      </c>
      <c r="H110" s="36">
        <v>78.5</v>
      </c>
      <c r="I110" s="36">
        <v>100</v>
      </c>
      <c r="J110" s="36">
        <v>89</v>
      </c>
      <c r="K110" s="41" t="s">
        <v>221</v>
      </c>
      <c r="L110" s="29">
        <v>90</v>
      </c>
      <c r="M110" s="30">
        <v>20</v>
      </c>
      <c r="N110" s="31">
        <f>(M110/23)*100</f>
        <v>86.956521739130437</v>
      </c>
      <c r="O110" s="37">
        <f>0.3*E110+0.3*F110+0.3*((G110+H110+I110+J110)/4)+0.075*L110+0.025*N110</f>
        <v>91.386413043478257</v>
      </c>
      <c r="P110" s="24" t="s">
        <v>215</v>
      </c>
      <c r="Q110" s="44" t="s">
        <v>10</v>
      </c>
      <c r="R110" s="6" t="s">
        <v>129</v>
      </c>
      <c r="S110" s="7">
        <v>13523044</v>
      </c>
      <c r="T110" s="16" t="s">
        <v>22</v>
      </c>
      <c r="U110" s="19">
        <v>24</v>
      </c>
    </row>
    <row r="111" spans="1:21" ht="15" x14ac:dyDescent="0.25">
      <c r="A111" s="19">
        <v>25</v>
      </c>
      <c r="B111" s="16" t="s">
        <v>22</v>
      </c>
      <c r="C111" s="7">
        <v>13523046</v>
      </c>
      <c r="D111" s="28" t="s">
        <v>130</v>
      </c>
      <c r="E111" s="42">
        <v>63</v>
      </c>
      <c r="F111" s="29">
        <v>76.5</v>
      </c>
      <c r="G111" s="35">
        <v>35</v>
      </c>
      <c r="H111" s="36">
        <v>56.5</v>
      </c>
      <c r="I111" s="36">
        <v>66</v>
      </c>
      <c r="J111" s="36">
        <v>66</v>
      </c>
      <c r="K111" s="41" t="s">
        <v>222</v>
      </c>
      <c r="L111" s="29">
        <v>95</v>
      </c>
      <c r="M111" s="30">
        <v>21</v>
      </c>
      <c r="N111" s="31">
        <f>(M111/23)*100</f>
        <v>91.304347826086953</v>
      </c>
      <c r="O111" s="37">
        <f>0.3*E111+0.3*F111+0.3*((G111+H111+I111+J111)/4)+0.075*L111+0.025*N111</f>
        <v>68.020108695652169</v>
      </c>
      <c r="P111" s="24" t="s">
        <v>13</v>
      </c>
      <c r="Q111" s="44" t="s">
        <v>8</v>
      </c>
      <c r="R111" s="6" t="s">
        <v>130</v>
      </c>
      <c r="S111" s="7">
        <v>13523046</v>
      </c>
      <c r="T111" s="16" t="s">
        <v>22</v>
      </c>
      <c r="U111" s="19">
        <v>25</v>
      </c>
    </row>
    <row r="112" spans="1:21" ht="15" x14ac:dyDescent="0.25">
      <c r="A112" s="19">
        <v>26</v>
      </c>
      <c r="B112" s="16" t="s">
        <v>22</v>
      </c>
      <c r="C112" s="7">
        <v>13523048</v>
      </c>
      <c r="D112" s="28" t="s">
        <v>131</v>
      </c>
      <c r="E112" s="42">
        <v>93</v>
      </c>
      <c r="F112" s="29">
        <v>82.5</v>
      </c>
      <c r="G112" s="35">
        <v>70.5</v>
      </c>
      <c r="H112" s="36">
        <v>71.5</v>
      </c>
      <c r="I112" s="36">
        <v>64</v>
      </c>
      <c r="J112" s="36">
        <v>29.5</v>
      </c>
      <c r="K112" s="41" t="s">
        <v>10</v>
      </c>
      <c r="L112" s="29">
        <v>85</v>
      </c>
      <c r="M112" s="30">
        <v>20</v>
      </c>
      <c r="N112" s="31">
        <f>(M112/23)*100</f>
        <v>86.956521739130437</v>
      </c>
      <c r="O112" s="37">
        <f>0.3*E112+0.3*F112+0.3*((G112+H112+I112+J112)/4)+0.075*L112+0.025*N112</f>
        <v>78.861413043478265</v>
      </c>
      <c r="P112" s="24" t="s">
        <v>11</v>
      </c>
      <c r="Q112" s="44" t="s">
        <v>11</v>
      </c>
      <c r="R112" s="6" t="s">
        <v>131</v>
      </c>
      <c r="S112" s="7">
        <v>13523048</v>
      </c>
      <c r="T112" s="16" t="s">
        <v>22</v>
      </c>
      <c r="U112" s="19">
        <v>26</v>
      </c>
    </row>
    <row r="113" spans="1:21" ht="15" x14ac:dyDescent="0.25">
      <c r="A113" s="19">
        <v>27</v>
      </c>
      <c r="B113" s="16" t="s">
        <v>22</v>
      </c>
      <c r="C113" s="7">
        <v>13523050</v>
      </c>
      <c r="D113" s="28" t="s">
        <v>132</v>
      </c>
      <c r="E113" s="33">
        <v>77</v>
      </c>
      <c r="F113" s="29">
        <v>74</v>
      </c>
      <c r="G113" s="35">
        <v>53</v>
      </c>
      <c r="H113" s="36">
        <v>87.5</v>
      </c>
      <c r="I113" s="36">
        <v>76</v>
      </c>
      <c r="J113" s="36">
        <v>76</v>
      </c>
      <c r="K113" s="41" t="s">
        <v>221</v>
      </c>
      <c r="L113" s="29">
        <v>90</v>
      </c>
      <c r="M113" s="30">
        <v>22</v>
      </c>
      <c r="N113" s="31">
        <f>(M113/23)*100</f>
        <v>95.652173913043484</v>
      </c>
      <c r="O113" s="37">
        <f>0.3*E113+0.3*F113+0.3*((G113+H113+I113+J113)/4)+0.075*L113+0.025*N113</f>
        <v>76.37880434782609</v>
      </c>
      <c r="P113" s="24" t="s">
        <v>9</v>
      </c>
      <c r="Q113" s="44" t="s">
        <v>11</v>
      </c>
      <c r="R113" s="6" t="s">
        <v>132</v>
      </c>
      <c r="S113" s="7">
        <v>13523050</v>
      </c>
      <c r="T113" s="16" t="s">
        <v>22</v>
      </c>
      <c r="U113" s="19">
        <v>27</v>
      </c>
    </row>
    <row r="114" spans="1:21" ht="15" x14ac:dyDescent="0.25">
      <c r="A114" s="19">
        <v>28</v>
      </c>
      <c r="B114" s="16" t="s">
        <v>22</v>
      </c>
      <c r="C114" s="7">
        <v>13523052</v>
      </c>
      <c r="D114" s="28" t="s">
        <v>133</v>
      </c>
      <c r="E114" s="33">
        <v>78</v>
      </c>
      <c r="F114" s="29">
        <v>77</v>
      </c>
      <c r="G114" s="35">
        <v>18</v>
      </c>
      <c r="H114" s="36">
        <v>52.5</v>
      </c>
      <c r="I114" s="36">
        <v>63</v>
      </c>
      <c r="J114" s="36">
        <v>62.5</v>
      </c>
      <c r="K114" s="41" t="s">
        <v>10</v>
      </c>
      <c r="L114" s="29">
        <v>85</v>
      </c>
      <c r="M114" s="30">
        <v>21</v>
      </c>
      <c r="N114" s="31">
        <f>(M114/23)*100</f>
        <v>91.304347826086953</v>
      </c>
      <c r="O114" s="37">
        <f>0.3*E114+0.3*F114+0.3*((G114+H114+I114+J114)/4)+0.075*L114+0.025*N114</f>
        <v>69.857608695652175</v>
      </c>
      <c r="P114" s="24" t="s">
        <v>11</v>
      </c>
      <c r="Q114" s="44" t="s">
        <v>9</v>
      </c>
      <c r="R114" s="6" t="s">
        <v>133</v>
      </c>
      <c r="S114" s="7">
        <v>13523052</v>
      </c>
      <c r="T114" s="16" t="s">
        <v>22</v>
      </c>
      <c r="U114" s="19">
        <v>28</v>
      </c>
    </row>
    <row r="115" spans="1:21" ht="15" x14ac:dyDescent="0.25">
      <c r="A115" s="19">
        <v>29</v>
      </c>
      <c r="B115" s="16" t="s">
        <v>22</v>
      </c>
      <c r="C115" s="7">
        <v>13523054</v>
      </c>
      <c r="D115" s="28" t="s">
        <v>134</v>
      </c>
      <c r="E115" s="33">
        <v>83</v>
      </c>
      <c r="F115" s="29">
        <v>80.5</v>
      </c>
      <c r="G115" s="35">
        <v>70</v>
      </c>
      <c r="H115" s="36">
        <v>71.5</v>
      </c>
      <c r="I115" s="36">
        <v>83</v>
      </c>
      <c r="J115" s="36">
        <v>69</v>
      </c>
      <c r="K115" s="41" t="s">
        <v>221</v>
      </c>
      <c r="L115" s="29">
        <v>90</v>
      </c>
      <c r="M115" s="30">
        <v>22</v>
      </c>
      <c r="N115" s="31">
        <f>(M115/23)*100</f>
        <v>95.652173913043484</v>
      </c>
      <c r="O115" s="37">
        <f>0.3*E115+0.3*F115+0.3*((G115+H115+I115+J115)/4)+0.075*L115+0.025*N115</f>
        <v>80.203804347826093</v>
      </c>
      <c r="P115" s="24" t="s">
        <v>211</v>
      </c>
      <c r="Q115" s="44" t="s">
        <v>10</v>
      </c>
      <c r="R115" s="6" t="s">
        <v>134</v>
      </c>
      <c r="S115" s="7">
        <v>13523054</v>
      </c>
      <c r="T115" s="16" t="s">
        <v>22</v>
      </c>
      <c r="U115" s="19">
        <v>29</v>
      </c>
    </row>
    <row r="116" spans="1:21" ht="15" x14ac:dyDescent="0.25">
      <c r="A116" s="19">
        <v>30</v>
      </c>
      <c r="B116" s="16" t="s">
        <v>22</v>
      </c>
      <c r="C116" s="7">
        <v>13523056</v>
      </c>
      <c r="D116" s="28" t="s">
        <v>135</v>
      </c>
      <c r="E116" s="33">
        <v>82</v>
      </c>
      <c r="F116" s="29">
        <v>47</v>
      </c>
      <c r="G116" s="35">
        <v>52</v>
      </c>
      <c r="H116" s="36">
        <v>23</v>
      </c>
      <c r="I116" s="36">
        <v>50</v>
      </c>
      <c r="J116" s="36">
        <v>52.5</v>
      </c>
      <c r="K116" s="41" t="s">
        <v>221</v>
      </c>
      <c r="L116" s="29">
        <v>90</v>
      </c>
      <c r="M116" s="30">
        <v>22</v>
      </c>
      <c r="N116" s="31">
        <f>(M116/23)*100</f>
        <v>95.652173913043484</v>
      </c>
      <c r="O116" s="37">
        <f>0.3*E116+0.3*F116+0.3*((G116+H116+I116+J116)/4)+0.075*L116+0.025*N116</f>
        <v>61.153804347826082</v>
      </c>
      <c r="P116" s="24" t="s">
        <v>13</v>
      </c>
      <c r="Q116" s="44" t="s">
        <v>8</v>
      </c>
      <c r="R116" s="6" t="s">
        <v>135</v>
      </c>
      <c r="S116" s="7">
        <v>13523056</v>
      </c>
      <c r="T116" s="16" t="s">
        <v>22</v>
      </c>
      <c r="U116" s="19">
        <v>30</v>
      </c>
    </row>
    <row r="117" spans="1:21" ht="15" x14ac:dyDescent="0.25">
      <c r="A117" s="19">
        <v>31</v>
      </c>
      <c r="B117" s="16" t="s">
        <v>22</v>
      </c>
      <c r="C117" s="7">
        <v>13523058</v>
      </c>
      <c r="D117" s="28" t="s">
        <v>136</v>
      </c>
      <c r="E117" s="33">
        <v>75</v>
      </c>
      <c r="F117" s="29">
        <v>68</v>
      </c>
      <c r="G117" s="35">
        <v>46.5</v>
      </c>
      <c r="H117" s="36">
        <v>86</v>
      </c>
      <c r="I117" s="36">
        <v>75</v>
      </c>
      <c r="J117" s="36">
        <v>49</v>
      </c>
      <c r="K117" s="41" t="s">
        <v>10</v>
      </c>
      <c r="L117" s="29">
        <v>85</v>
      </c>
      <c r="M117" s="30">
        <v>18</v>
      </c>
      <c r="N117" s="31">
        <f>(M117/23)*100</f>
        <v>78.260869565217391</v>
      </c>
      <c r="O117" s="37">
        <f>0.3*E117+0.3*F117+0.3*((G117+H117+I117+J117)/4)+0.075*L117+0.025*N117</f>
        <v>70.46902173913044</v>
      </c>
      <c r="P117" s="24" t="s">
        <v>9</v>
      </c>
      <c r="Q117" s="44" t="s">
        <v>9</v>
      </c>
      <c r="R117" s="6" t="s">
        <v>136</v>
      </c>
      <c r="S117" s="7">
        <v>13523058</v>
      </c>
      <c r="T117" s="16" t="s">
        <v>22</v>
      </c>
      <c r="U117" s="19">
        <v>31</v>
      </c>
    </row>
    <row r="118" spans="1:21" ht="15" x14ac:dyDescent="0.25">
      <c r="A118" s="19">
        <v>32</v>
      </c>
      <c r="B118" s="16" t="s">
        <v>22</v>
      </c>
      <c r="C118" s="7">
        <v>13523060</v>
      </c>
      <c r="D118" s="28" t="s">
        <v>137</v>
      </c>
      <c r="E118" s="33">
        <v>82</v>
      </c>
      <c r="F118" s="29">
        <v>45.5</v>
      </c>
      <c r="G118" s="35">
        <v>62</v>
      </c>
      <c r="H118" s="36">
        <v>58</v>
      </c>
      <c r="I118" s="36">
        <v>64</v>
      </c>
      <c r="J118" s="36">
        <v>38.5</v>
      </c>
      <c r="K118" s="41" t="s">
        <v>221</v>
      </c>
      <c r="L118" s="29">
        <v>90</v>
      </c>
      <c r="M118" s="30">
        <v>23</v>
      </c>
      <c r="N118" s="31">
        <f>(M118/23)*100</f>
        <v>100</v>
      </c>
      <c r="O118" s="37">
        <f>0.3*E118+0.3*F118+0.3*((G118+H118+I118+J118)/4)+0.075*L118+0.025*N118</f>
        <v>64.1875</v>
      </c>
      <c r="P118" s="24" t="s">
        <v>10</v>
      </c>
      <c r="Q118" s="44" t="s">
        <v>8</v>
      </c>
      <c r="R118" s="6" t="s">
        <v>137</v>
      </c>
      <c r="S118" s="7">
        <v>13523060</v>
      </c>
      <c r="T118" s="16" t="s">
        <v>22</v>
      </c>
      <c r="U118" s="19">
        <v>32</v>
      </c>
    </row>
    <row r="119" spans="1:21" ht="15" x14ac:dyDescent="0.25">
      <c r="A119" s="19">
        <v>33</v>
      </c>
      <c r="B119" s="16" t="s">
        <v>22</v>
      </c>
      <c r="C119" s="7">
        <v>13523062</v>
      </c>
      <c r="D119" s="28" t="s">
        <v>138</v>
      </c>
      <c r="E119" s="33">
        <v>74</v>
      </c>
      <c r="F119" s="29">
        <v>83</v>
      </c>
      <c r="G119" s="35">
        <v>69</v>
      </c>
      <c r="H119" s="36">
        <v>75</v>
      </c>
      <c r="I119" s="36">
        <v>88</v>
      </c>
      <c r="J119" s="36">
        <v>66.5</v>
      </c>
      <c r="K119" s="41" t="s">
        <v>222</v>
      </c>
      <c r="L119" s="29">
        <v>95</v>
      </c>
      <c r="M119" s="30">
        <v>23</v>
      </c>
      <c r="N119" s="31">
        <f>(M119/23)*100</f>
        <v>100</v>
      </c>
      <c r="O119" s="37">
        <f>0.3*E119+0.3*F119+0.3*((G119+H119+I119+J119)/4)+0.075*L119+0.025*N119</f>
        <v>79.112499999999997</v>
      </c>
      <c r="P119" s="24" t="s">
        <v>11</v>
      </c>
      <c r="Q119" s="44" t="s">
        <v>11</v>
      </c>
      <c r="R119" s="6" t="s">
        <v>138</v>
      </c>
      <c r="S119" s="7">
        <v>13523062</v>
      </c>
      <c r="T119" s="16" t="s">
        <v>22</v>
      </c>
      <c r="U119" s="19">
        <v>33</v>
      </c>
    </row>
    <row r="120" spans="1:21" ht="15" x14ac:dyDescent="0.25">
      <c r="A120" s="19">
        <v>34</v>
      </c>
      <c r="B120" s="16" t="s">
        <v>22</v>
      </c>
      <c r="C120" s="7">
        <v>13523064</v>
      </c>
      <c r="D120" s="28" t="s">
        <v>139</v>
      </c>
      <c r="E120" s="33">
        <v>73</v>
      </c>
      <c r="F120" s="29">
        <v>65</v>
      </c>
      <c r="G120" s="35">
        <v>64</v>
      </c>
      <c r="H120" s="36">
        <v>72.5</v>
      </c>
      <c r="I120" s="36">
        <v>8</v>
      </c>
      <c r="J120" s="36">
        <v>55.5</v>
      </c>
      <c r="K120" s="41" t="s">
        <v>10</v>
      </c>
      <c r="L120" s="29">
        <v>85</v>
      </c>
      <c r="M120" s="30">
        <v>22</v>
      </c>
      <c r="N120" s="31">
        <f>(M120/23)*100</f>
        <v>95.652173913043484</v>
      </c>
      <c r="O120" s="37">
        <f>0.3*E120+0.3*F120+0.3*((G120+H120+I120+J120)/4)+0.075*L120+0.025*N120</f>
        <v>65.166304347826085</v>
      </c>
      <c r="P120" s="24" t="s">
        <v>11</v>
      </c>
      <c r="Q120" s="44" t="s">
        <v>8</v>
      </c>
      <c r="R120" s="6" t="s">
        <v>139</v>
      </c>
      <c r="S120" s="7">
        <v>13523064</v>
      </c>
      <c r="T120" s="16" t="s">
        <v>22</v>
      </c>
      <c r="U120" s="19">
        <v>34</v>
      </c>
    </row>
    <row r="121" spans="1:21" ht="15" x14ac:dyDescent="0.25">
      <c r="A121" s="19">
        <v>35</v>
      </c>
      <c r="B121" s="16" t="s">
        <v>22</v>
      </c>
      <c r="C121" s="7">
        <v>13523066</v>
      </c>
      <c r="D121" s="28" t="s">
        <v>140</v>
      </c>
      <c r="E121" s="33">
        <v>100</v>
      </c>
      <c r="F121" s="29">
        <v>100</v>
      </c>
      <c r="G121" s="35">
        <v>93</v>
      </c>
      <c r="H121" s="36">
        <v>85.5</v>
      </c>
      <c r="I121" s="36">
        <v>95</v>
      </c>
      <c r="J121" s="36">
        <v>90.5</v>
      </c>
      <c r="K121" s="41" t="s">
        <v>221</v>
      </c>
      <c r="L121" s="29">
        <v>90</v>
      </c>
      <c r="M121" s="30">
        <v>22</v>
      </c>
      <c r="N121" s="31">
        <f>(M121/23)*100</f>
        <v>95.652173913043484</v>
      </c>
      <c r="O121" s="37">
        <f>0.3*E121+0.3*F121+0.075*G121+ 0.075*H121+ 0.075*I121+0.075*J121+0.075*L121+0.025*N121</f>
        <v>96.441304347826076</v>
      </c>
      <c r="P121" s="24" t="s">
        <v>11</v>
      </c>
      <c r="Q121" s="44" t="s">
        <v>10</v>
      </c>
      <c r="R121" s="6" t="s">
        <v>140</v>
      </c>
      <c r="S121" s="7">
        <v>13523066</v>
      </c>
      <c r="T121" s="16" t="s">
        <v>22</v>
      </c>
      <c r="U121" s="19">
        <v>35</v>
      </c>
    </row>
    <row r="122" spans="1:21" ht="15" x14ac:dyDescent="0.25">
      <c r="A122" s="19">
        <v>36</v>
      </c>
      <c r="B122" s="16" t="s">
        <v>22</v>
      </c>
      <c r="C122" s="7">
        <v>13523068</v>
      </c>
      <c r="D122" s="28" t="s">
        <v>141</v>
      </c>
      <c r="E122" s="33">
        <v>92</v>
      </c>
      <c r="F122" s="29">
        <v>86</v>
      </c>
      <c r="G122" s="35">
        <v>65</v>
      </c>
      <c r="H122" s="36">
        <v>63.5</v>
      </c>
      <c r="I122" s="36">
        <v>57</v>
      </c>
      <c r="J122" s="36">
        <v>67.5</v>
      </c>
      <c r="K122" s="41" t="s">
        <v>10</v>
      </c>
      <c r="L122" s="29">
        <v>85</v>
      </c>
      <c r="M122" s="30">
        <v>20</v>
      </c>
      <c r="N122" s="31">
        <f>(M122/23)*100</f>
        <v>86.956521739130437</v>
      </c>
      <c r="O122" s="37">
        <f>0.3*E122+0.3*F122+0.3*((G122+H122+I122+J122)/4)+0.075*L122+0.025*N122</f>
        <v>80.923913043478265</v>
      </c>
      <c r="P122" s="24" t="s">
        <v>9</v>
      </c>
      <c r="Q122" s="60" t="s">
        <v>10</v>
      </c>
      <c r="R122" s="6" t="s">
        <v>141</v>
      </c>
      <c r="S122" s="7">
        <v>13523068</v>
      </c>
      <c r="T122" s="16" t="s">
        <v>22</v>
      </c>
      <c r="U122" s="19">
        <v>36</v>
      </c>
    </row>
    <row r="123" spans="1:21" ht="15" x14ac:dyDescent="0.25">
      <c r="A123" s="19">
        <v>37</v>
      </c>
      <c r="B123" s="16" t="s">
        <v>22</v>
      </c>
      <c r="C123" s="7">
        <v>13523070</v>
      </c>
      <c r="D123" s="28" t="s">
        <v>142</v>
      </c>
      <c r="E123" s="33">
        <v>57</v>
      </c>
      <c r="F123" s="29">
        <v>60.5</v>
      </c>
      <c r="G123" s="35">
        <v>24</v>
      </c>
      <c r="H123" s="36">
        <v>53</v>
      </c>
      <c r="I123" s="36">
        <v>59</v>
      </c>
      <c r="J123" s="36">
        <v>51</v>
      </c>
      <c r="K123" s="41" t="s">
        <v>221</v>
      </c>
      <c r="L123" s="29">
        <v>90</v>
      </c>
      <c r="M123" s="30">
        <v>22</v>
      </c>
      <c r="N123" s="31">
        <f>(M123/23)*100</f>
        <v>95.652173913043484</v>
      </c>
      <c r="O123" s="37">
        <f>0.3*E123+0.3*F123+0.3*((G123+H123+I123+J123)/4)+0.075*L123+0.025*N123</f>
        <v>58.416304347826085</v>
      </c>
      <c r="P123" s="24" t="s">
        <v>8</v>
      </c>
      <c r="Q123" s="60" t="s">
        <v>8</v>
      </c>
      <c r="R123" s="6" t="s">
        <v>142</v>
      </c>
      <c r="S123" s="7">
        <v>13523070</v>
      </c>
      <c r="T123" s="16" t="s">
        <v>22</v>
      </c>
      <c r="U123" s="19">
        <v>37</v>
      </c>
    </row>
    <row r="124" spans="1:21" ht="15" x14ac:dyDescent="0.25">
      <c r="A124" s="19">
        <v>38</v>
      </c>
      <c r="B124" s="16" t="s">
        <v>22</v>
      </c>
      <c r="C124" s="7">
        <v>13523072</v>
      </c>
      <c r="D124" s="28" t="s">
        <v>143</v>
      </c>
      <c r="E124" s="33">
        <v>93</v>
      </c>
      <c r="F124" s="29">
        <v>82</v>
      </c>
      <c r="G124" s="35">
        <v>86.5</v>
      </c>
      <c r="H124" s="36">
        <v>75</v>
      </c>
      <c r="I124" s="36">
        <v>99</v>
      </c>
      <c r="J124" s="36">
        <v>86</v>
      </c>
      <c r="K124" s="41" t="s">
        <v>10</v>
      </c>
      <c r="L124" s="29">
        <v>85</v>
      </c>
      <c r="M124" s="30">
        <v>21</v>
      </c>
      <c r="N124" s="31">
        <f>(M124/23)*100</f>
        <v>91.304347826086953</v>
      </c>
      <c r="O124" s="37">
        <f>0.3*E124+0.3*F124+0.3*((G124+H124+I124+J124)/4)+0.075*L124+0.025*N124</f>
        <v>87.145108695652169</v>
      </c>
      <c r="P124" s="24" t="s">
        <v>10</v>
      </c>
      <c r="Q124" s="44" t="s">
        <v>10</v>
      </c>
      <c r="R124" s="6" t="s">
        <v>143</v>
      </c>
      <c r="S124" s="7">
        <v>13523072</v>
      </c>
      <c r="T124" s="16" t="s">
        <v>22</v>
      </c>
      <c r="U124" s="19">
        <v>38</v>
      </c>
    </row>
    <row r="125" spans="1:21" ht="15" x14ac:dyDescent="0.25">
      <c r="A125" s="19">
        <v>39</v>
      </c>
      <c r="B125" s="16" t="s">
        <v>22</v>
      </c>
      <c r="C125" s="7">
        <v>13523074</v>
      </c>
      <c r="D125" s="28" t="s">
        <v>144</v>
      </c>
      <c r="E125" s="33">
        <v>53</v>
      </c>
      <c r="F125" s="29">
        <v>74.5</v>
      </c>
      <c r="G125" s="35">
        <v>71.5</v>
      </c>
      <c r="H125" s="36">
        <v>72.5</v>
      </c>
      <c r="I125" s="36">
        <v>70</v>
      </c>
      <c r="J125" s="36">
        <v>69.5</v>
      </c>
      <c r="K125" s="41" t="s">
        <v>10</v>
      </c>
      <c r="L125" s="32">
        <v>85</v>
      </c>
      <c r="M125" s="30">
        <v>23</v>
      </c>
      <c r="N125" s="31">
        <f>(M125/23)*100</f>
        <v>100</v>
      </c>
      <c r="O125" s="37">
        <f>0.3*E125+0.3*F125+0.3*((G125+H125+I125+J125)/4)+0.075*L125+0.025*N125</f>
        <v>68.387500000000003</v>
      </c>
      <c r="P125" s="24" t="s">
        <v>213</v>
      </c>
      <c r="Q125" s="44" t="s">
        <v>8</v>
      </c>
      <c r="R125" s="6" t="s">
        <v>144</v>
      </c>
      <c r="S125" s="7">
        <v>13523074</v>
      </c>
      <c r="T125" s="16" t="s">
        <v>22</v>
      </c>
      <c r="U125" s="19">
        <v>39</v>
      </c>
    </row>
    <row r="126" spans="1:21" ht="15" x14ac:dyDescent="0.25">
      <c r="A126" s="19">
        <v>40</v>
      </c>
      <c r="B126" s="16" t="s">
        <v>22</v>
      </c>
      <c r="C126" s="7">
        <v>13523076</v>
      </c>
      <c r="D126" s="28" t="s">
        <v>145</v>
      </c>
      <c r="E126" s="33">
        <v>100</v>
      </c>
      <c r="F126" s="29">
        <v>59.5</v>
      </c>
      <c r="G126" s="35">
        <v>64.5</v>
      </c>
      <c r="H126" s="36">
        <v>74.5</v>
      </c>
      <c r="I126" s="36">
        <v>75</v>
      </c>
      <c r="J126" s="36">
        <v>59</v>
      </c>
      <c r="K126" s="41" t="s">
        <v>10</v>
      </c>
      <c r="L126" s="29">
        <v>85</v>
      </c>
      <c r="M126" s="30">
        <v>22</v>
      </c>
      <c r="N126" s="31">
        <f>(M126/23)*100</f>
        <v>95.652173913043484</v>
      </c>
      <c r="O126" s="37">
        <f>0.3*E126+0.3*F126+0.3*((G126+H126+I126+J126)/4)+0.075*L126+0.025*N126</f>
        <v>77.091304347826082</v>
      </c>
      <c r="P126" s="24" t="s">
        <v>11</v>
      </c>
      <c r="Q126" s="44" t="s">
        <v>11</v>
      </c>
      <c r="R126" s="6" t="s">
        <v>145</v>
      </c>
      <c r="S126" s="7">
        <v>13523076</v>
      </c>
      <c r="T126" s="16" t="s">
        <v>22</v>
      </c>
      <c r="U126" s="19">
        <v>40</v>
      </c>
    </row>
    <row r="127" spans="1:21" ht="15" x14ac:dyDescent="0.25">
      <c r="A127" s="19">
        <v>41</v>
      </c>
      <c r="B127" s="16" t="s">
        <v>22</v>
      </c>
      <c r="C127" s="7">
        <v>13523078</v>
      </c>
      <c r="D127" s="28" t="s">
        <v>146</v>
      </c>
      <c r="E127" s="33">
        <v>72</v>
      </c>
      <c r="F127" s="29">
        <v>84.5</v>
      </c>
      <c r="G127" s="35">
        <v>93</v>
      </c>
      <c r="H127" s="36">
        <v>70</v>
      </c>
      <c r="I127" s="36">
        <v>71</v>
      </c>
      <c r="J127" s="36">
        <v>81.5</v>
      </c>
      <c r="K127" s="41" t="s">
        <v>221</v>
      </c>
      <c r="L127" s="29">
        <v>90</v>
      </c>
      <c r="M127" s="30">
        <v>23</v>
      </c>
      <c r="N127" s="31">
        <f>(M127/23)*100</f>
        <v>100</v>
      </c>
      <c r="O127" s="37">
        <f>0.3*E127+0.3*F127+0.3*((G127+H127+I127+J127)/4)+0.075*L127+0.025*N127</f>
        <v>79.862499999999997</v>
      </c>
      <c r="P127" s="24" t="s">
        <v>11</v>
      </c>
      <c r="Q127" s="44" t="s">
        <v>11</v>
      </c>
      <c r="R127" s="6" t="s">
        <v>146</v>
      </c>
      <c r="S127" s="7">
        <v>13523078</v>
      </c>
      <c r="T127" s="16" t="s">
        <v>22</v>
      </c>
      <c r="U127" s="19">
        <v>41</v>
      </c>
    </row>
    <row r="128" spans="1:21" ht="15" x14ac:dyDescent="0.25">
      <c r="A128" s="19">
        <v>42</v>
      </c>
      <c r="B128" s="16" t="s">
        <v>22</v>
      </c>
      <c r="C128" s="7">
        <v>13523080</v>
      </c>
      <c r="D128" s="28" t="s">
        <v>147</v>
      </c>
      <c r="E128" s="33">
        <v>76</v>
      </c>
      <c r="F128" s="29">
        <v>74</v>
      </c>
      <c r="G128" s="35">
        <v>81.5</v>
      </c>
      <c r="H128" s="36">
        <v>71.5</v>
      </c>
      <c r="I128" s="36">
        <v>93</v>
      </c>
      <c r="J128" s="36">
        <v>66</v>
      </c>
      <c r="K128" s="41" t="s">
        <v>221</v>
      </c>
      <c r="L128" s="29">
        <v>90</v>
      </c>
      <c r="M128" s="30">
        <v>23</v>
      </c>
      <c r="N128" s="31">
        <f>(M128/23)*100</f>
        <v>100</v>
      </c>
      <c r="O128" s="37">
        <f>0.3*E128+0.3*F128+0.3*((G128+H128+I128+J128)/4)+0.075*L128+0.025*N128</f>
        <v>77.650000000000006</v>
      </c>
      <c r="P128" s="24" t="s">
        <v>10</v>
      </c>
      <c r="Q128" s="44" t="s">
        <v>11</v>
      </c>
      <c r="R128" s="6" t="s">
        <v>147</v>
      </c>
      <c r="S128" s="7">
        <v>13523080</v>
      </c>
      <c r="T128" s="16" t="s">
        <v>22</v>
      </c>
      <c r="U128" s="19">
        <v>42</v>
      </c>
    </row>
    <row r="129" spans="1:21" ht="15" x14ac:dyDescent="0.25">
      <c r="A129" s="19">
        <v>43</v>
      </c>
      <c r="B129" s="16" t="s">
        <v>22</v>
      </c>
      <c r="C129" s="7">
        <v>13523082</v>
      </c>
      <c r="D129" s="28" t="s">
        <v>148</v>
      </c>
      <c r="E129" s="33">
        <v>91</v>
      </c>
      <c r="F129" s="29">
        <v>75</v>
      </c>
      <c r="G129" s="35">
        <v>62</v>
      </c>
      <c r="H129" s="36">
        <v>48</v>
      </c>
      <c r="I129" s="36">
        <v>78</v>
      </c>
      <c r="J129" s="36">
        <v>57.5</v>
      </c>
      <c r="K129" s="41" t="s">
        <v>221</v>
      </c>
      <c r="L129" s="29">
        <v>90</v>
      </c>
      <c r="M129" s="30">
        <v>18</v>
      </c>
      <c r="N129" s="31">
        <f>(M129/23)*100</f>
        <v>78.260869565217391</v>
      </c>
      <c r="O129" s="37">
        <f>0.3*E129+0.3*F129+0.3*((G129+H129+I129+J129)/4)+0.075*L129+0.025*N129</f>
        <v>76.919021739130429</v>
      </c>
      <c r="P129" s="24" t="s">
        <v>8</v>
      </c>
      <c r="Q129" s="44" t="s">
        <v>11</v>
      </c>
      <c r="R129" s="6" t="s">
        <v>148</v>
      </c>
      <c r="S129" s="7">
        <v>13523082</v>
      </c>
      <c r="T129" s="16" t="s">
        <v>22</v>
      </c>
      <c r="U129" s="19">
        <v>43</v>
      </c>
    </row>
    <row r="130" spans="1:21" ht="15" x14ac:dyDescent="0.25">
      <c r="A130" s="19">
        <v>44</v>
      </c>
      <c r="B130" s="16" t="s">
        <v>22</v>
      </c>
      <c r="C130" s="7">
        <v>13523084</v>
      </c>
      <c r="D130" s="28" t="s">
        <v>149</v>
      </c>
      <c r="E130" s="33">
        <v>88</v>
      </c>
      <c r="F130" s="29">
        <v>76</v>
      </c>
      <c r="G130" s="35">
        <v>59</v>
      </c>
      <c r="H130" s="36">
        <v>60.5</v>
      </c>
      <c r="I130" s="36">
        <v>61.5</v>
      </c>
      <c r="J130" s="36">
        <v>78.5</v>
      </c>
      <c r="K130" s="41" t="s">
        <v>221</v>
      </c>
      <c r="L130" s="29">
        <v>90</v>
      </c>
      <c r="M130" s="30">
        <v>14</v>
      </c>
      <c r="N130" s="31">
        <f>(M130/23)*100</f>
        <v>60.869565217391312</v>
      </c>
      <c r="O130" s="37">
        <f>0.3*E130+0.3*F130+0.3*((G130+H130+I130+J130)/4)+0.075*L130+0.025*N130</f>
        <v>76.934239130434776</v>
      </c>
      <c r="P130" s="24" t="s">
        <v>11</v>
      </c>
      <c r="Q130" s="44" t="s">
        <v>11</v>
      </c>
      <c r="R130" s="6" t="s">
        <v>149</v>
      </c>
      <c r="S130" s="7">
        <v>13523084</v>
      </c>
      <c r="T130" s="16" t="s">
        <v>22</v>
      </c>
      <c r="U130" s="19">
        <v>44</v>
      </c>
    </row>
    <row r="131" spans="1:21" ht="15" x14ac:dyDescent="0.25">
      <c r="A131" s="19">
        <v>45</v>
      </c>
      <c r="B131" s="16" t="s">
        <v>22</v>
      </c>
      <c r="C131" s="7">
        <v>13523086</v>
      </c>
      <c r="D131" s="28" t="s">
        <v>150</v>
      </c>
      <c r="E131" s="33">
        <v>78</v>
      </c>
      <c r="F131" s="29">
        <v>81</v>
      </c>
      <c r="G131" s="35">
        <v>56.5</v>
      </c>
      <c r="H131" s="36">
        <v>86</v>
      </c>
      <c r="I131" s="36">
        <v>94</v>
      </c>
      <c r="J131" s="36">
        <v>58.5</v>
      </c>
      <c r="K131" s="41" t="s">
        <v>222</v>
      </c>
      <c r="L131" s="29">
        <v>95</v>
      </c>
      <c r="M131" s="30">
        <v>22</v>
      </c>
      <c r="N131" s="31">
        <f>(M131/23)*100</f>
        <v>95.652173913043484</v>
      </c>
      <c r="O131" s="37">
        <f>0.3*E131+0.3*F131+0.3*((G131+H131+I131+J131)/4)+0.075*L131+0.025*N131</f>
        <v>79.341304347826096</v>
      </c>
      <c r="P131" s="24" t="s">
        <v>10</v>
      </c>
      <c r="Q131" s="44" t="s">
        <v>11</v>
      </c>
      <c r="R131" s="6" t="s">
        <v>150</v>
      </c>
      <c r="S131" s="7">
        <v>13523086</v>
      </c>
      <c r="T131" s="16" t="s">
        <v>22</v>
      </c>
      <c r="U131" s="19">
        <v>45</v>
      </c>
    </row>
    <row r="132" spans="1:21" ht="15" x14ac:dyDescent="0.25">
      <c r="A132" s="19">
        <v>46</v>
      </c>
      <c r="B132" s="16" t="s">
        <v>22</v>
      </c>
      <c r="C132" s="7">
        <v>13523088</v>
      </c>
      <c r="D132" s="28" t="s">
        <v>151</v>
      </c>
      <c r="E132" s="33">
        <v>77</v>
      </c>
      <c r="F132" s="29">
        <v>75</v>
      </c>
      <c r="G132" s="35">
        <v>80.5</v>
      </c>
      <c r="H132" s="36">
        <v>80</v>
      </c>
      <c r="I132" s="36">
        <v>62</v>
      </c>
      <c r="J132" s="36">
        <v>35</v>
      </c>
      <c r="K132" s="41" t="s">
        <v>10</v>
      </c>
      <c r="L132" s="29">
        <v>85</v>
      </c>
      <c r="M132" s="30">
        <v>19</v>
      </c>
      <c r="N132" s="31">
        <f>(M132/23)*100</f>
        <v>82.608695652173907</v>
      </c>
      <c r="O132" s="37">
        <f>0.3*E132+0.3*F132+0.3*((G132+H132+I132+J132)/4)+0.075*L132+0.025*N132</f>
        <v>73.352717391304338</v>
      </c>
      <c r="P132" s="24" t="s">
        <v>13</v>
      </c>
      <c r="Q132" s="44" t="s">
        <v>9</v>
      </c>
      <c r="R132" s="6" t="s">
        <v>151</v>
      </c>
      <c r="S132" s="7">
        <v>13523088</v>
      </c>
      <c r="T132" s="16" t="s">
        <v>22</v>
      </c>
      <c r="U132" s="19">
        <v>46</v>
      </c>
    </row>
    <row r="133" spans="1:21" ht="15" x14ac:dyDescent="0.25">
      <c r="A133" s="19">
        <v>47</v>
      </c>
      <c r="B133" s="16" t="s">
        <v>22</v>
      </c>
      <c r="C133" s="7">
        <v>13523090</v>
      </c>
      <c r="D133" s="28" t="s">
        <v>152</v>
      </c>
      <c r="E133" s="33">
        <v>63</v>
      </c>
      <c r="F133" s="29">
        <v>61.5</v>
      </c>
      <c r="G133" s="35">
        <v>90.5</v>
      </c>
      <c r="H133" s="36">
        <v>58.5</v>
      </c>
      <c r="I133" s="36">
        <v>28</v>
      </c>
      <c r="J133" s="36">
        <v>62</v>
      </c>
      <c r="K133" s="41" t="s">
        <v>221</v>
      </c>
      <c r="L133" s="29">
        <v>90</v>
      </c>
      <c r="M133" s="30">
        <v>22</v>
      </c>
      <c r="N133" s="31">
        <f>(M133/23)*100</f>
        <v>95.652173913043484</v>
      </c>
      <c r="O133" s="37">
        <f>0.3*E133+0.3*F133+0.3*((G133+H133+I133+J133)/4)+0.075*L133+0.025*N133</f>
        <v>64.416304347826085</v>
      </c>
      <c r="P133" s="21"/>
      <c r="Q133" s="44" t="s">
        <v>8</v>
      </c>
      <c r="R133" s="6" t="s">
        <v>152</v>
      </c>
      <c r="S133" s="7">
        <v>13523090</v>
      </c>
      <c r="T133" s="16" t="s">
        <v>22</v>
      </c>
      <c r="U133" s="19">
        <v>47</v>
      </c>
    </row>
    <row r="134" spans="1:21" ht="15" x14ac:dyDescent="0.25">
      <c r="A134" s="19">
        <v>48</v>
      </c>
      <c r="B134" s="16" t="s">
        <v>22</v>
      </c>
      <c r="C134" s="7">
        <v>13523092</v>
      </c>
      <c r="D134" s="28" t="s">
        <v>153</v>
      </c>
      <c r="E134" s="33">
        <v>76</v>
      </c>
      <c r="F134" s="29">
        <v>70.5</v>
      </c>
      <c r="G134" s="35">
        <v>50</v>
      </c>
      <c r="H134" s="36">
        <v>81</v>
      </c>
      <c r="I134" s="36">
        <v>90</v>
      </c>
      <c r="J134" s="36">
        <v>73</v>
      </c>
      <c r="K134" s="41" t="s">
        <v>11</v>
      </c>
      <c r="L134" s="29">
        <v>80</v>
      </c>
      <c r="M134" s="30">
        <v>20</v>
      </c>
      <c r="N134" s="31">
        <f>(M134/23)*100</f>
        <v>86.956521739130437</v>
      </c>
      <c r="O134" s="37">
        <f>0.3*E134+0.3*F134+0.3*((G134+H134+I134+J134)/4)+0.075*L134+0.025*N134</f>
        <v>74.173913043478265</v>
      </c>
      <c r="P134" s="21"/>
      <c r="Q134" s="44" t="s">
        <v>11</v>
      </c>
      <c r="R134" s="6" t="s">
        <v>153</v>
      </c>
      <c r="S134" s="7">
        <v>13523092</v>
      </c>
      <c r="T134" s="16" t="s">
        <v>22</v>
      </c>
      <c r="U134" s="19">
        <v>48</v>
      </c>
    </row>
    <row r="135" spans="1:21" ht="15" x14ac:dyDescent="0.25">
      <c r="A135" s="19">
        <v>49</v>
      </c>
      <c r="B135" s="16" t="s">
        <v>22</v>
      </c>
      <c r="C135" s="7">
        <v>13523094</v>
      </c>
      <c r="D135" s="28" t="s">
        <v>154</v>
      </c>
      <c r="E135" s="33">
        <v>93</v>
      </c>
      <c r="F135" s="29">
        <v>71</v>
      </c>
      <c r="G135" s="35">
        <v>41.5</v>
      </c>
      <c r="H135" s="36">
        <v>76</v>
      </c>
      <c r="I135" s="36">
        <v>60</v>
      </c>
      <c r="J135" s="36">
        <v>56</v>
      </c>
      <c r="K135" s="41" t="s">
        <v>221</v>
      </c>
      <c r="L135" s="29">
        <v>90</v>
      </c>
      <c r="M135" s="30">
        <v>17</v>
      </c>
      <c r="N135" s="31">
        <f>(M135/23)*100</f>
        <v>73.91304347826086</v>
      </c>
      <c r="O135" s="37">
        <f>0.3*E135+0.3*F135+0.3*((G135+H135+I135+J135)/4)+0.075*L135+0.025*N135</f>
        <v>75.310326086956522</v>
      </c>
      <c r="P135" s="24" t="s">
        <v>13</v>
      </c>
      <c r="Q135" s="44" t="s">
        <v>11</v>
      </c>
      <c r="R135" s="6" t="s">
        <v>154</v>
      </c>
      <c r="S135" s="7">
        <v>13523094</v>
      </c>
      <c r="T135" s="16" t="s">
        <v>22</v>
      </c>
      <c r="U135" s="19">
        <v>49</v>
      </c>
    </row>
    <row r="136" spans="1:21" ht="15" x14ac:dyDescent="0.25">
      <c r="A136" s="19">
        <v>50</v>
      </c>
      <c r="B136" s="16" t="s">
        <v>22</v>
      </c>
      <c r="C136" s="7">
        <v>13523096</v>
      </c>
      <c r="D136" s="28" t="s">
        <v>155</v>
      </c>
      <c r="E136" s="33">
        <v>87</v>
      </c>
      <c r="F136" s="29">
        <v>85</v>
      </c>
      <c r="G136" s="35">
        <v>67.5</v>
      </c>
      <c r="H136" s="36">
        <v>64</v>
      </c>
      <c r="I136" s="36">
        <v>56</v>
      </c>
      <c r="J136" s="36">
        <v>84</v>
      </c>
      <c r="K136" s="41" t="s">
        <v>221</v>
      </c>
      <c r="L136" s="29">
        <v>90</v>
      </c>
      <c r="M136" s="30">
        <v>20</v>
      </c>
      <c r="N136" s="31">
        <f>(M136/23)*100</f>
        <v>86.956521739130437</v>
      </c>
      <c r="O136" s="37">
        <f>0.3*E136+0.3*F136+0.3*((G136+H136+I136+J136)/4)+0.075*L136+0.025*N136</f>
        <v>80.886413043478257</v>
      </c>
      <c r="P136" s="24" t="s">
        <v>11</v>
      </c>
      <c r="Q136" s="44" t="s">
        <v>10</v>
      </c>
      <c r="R136" s="6" t="s">
        <v>155</v>
      </c>
      <c r="S136" s="7">
        <v>13523096</v>
      </c>
      <c r="T136" s="16" t="s">
        <v>22</v>
      </c>
      <c r="U136" s="19">
        <v>50</v>
      </c>
    </row>
    <row r="137" spans="1:21" ht="15" x14ac:dyDescent="0.25">
      <c r="A137" s="19">
        <v>51</v>
      </c>
      <c r="B137" s="16" t="s">
        <v>22</v>
      </c>
      <c r="C137" s="7">
        <v>13523098</v>
      </c>
      <c r="D137" s="28" t="s">
        <v>156</v>
      </c>
      <c r="E137" s="33">
        <v>80</v>
      </c>
      <c r="F137" s="29">
        <v>62</v>
      </c>
      <c r="G137" s="35">
        <v>45.5</v>
      </c>
      <c r="H137" s="36">
        <v>74.5</v>
      </c>
      <c r="I137" s="36">
        <v>50</v>
      </c>
      <c r="J137" s="36">
        <v>45.5</v>
      </c>
      <c r="K137" s="41" t="s">
        <v>222</v>
      </c>
      <c r="L137" s="29">
        <v>95</v>
      </c>
      <c r="M137" s="30">
        <v>22</v>
      </c>
      <c r="N137" s="31">
        <f>(M137/23)*100</f>
        <v>95.652173913043484</v>
      </c>
      <c r="O137" s="37">
        <f>0.3*E137+0.3*F137+0.3*((G137+H137+I137+J137)/4)+0.075*L137+0.025*N137</f>
        <v>68.278804347826082</v>
      </c>
      <c r="P137" s="24" t="s">
        <v>11</v>
      </c>
      <c r="Q137" s="44" t="s">
        <v>8</v>
      </c>
      <c r="R137" s="6" t="s">
        <v>156</v>
      </c>
      <c r="S137" s="7">
        <v>13523098</v>
      </c>
      <c r="T137" s="16" t="s">
        <v>22</v>
      </c>
      <c r="U137" s="19">
        <v>51</v>
      </c>
    </row>
    <row r="138" spans="1:21" ht="15" x14ac:dyDescent="0.25">
      <c r="A138" s="19">
        <v>52</v>
      </c>
      <c r="B138" s="16" t="s">
        <v>22</v>
      </c>
      <c r="C138" s="7">
        <v>13523100</v>
      </c>
      <c r="D138" s="28" t="s">
        <v>157</v>
      </c>
      <c r="E138" s="33">
        <v>77</v>
      </c>
      <c r="F138" s="29">
        <v>83</v>
      </c>
      <c r="G138" s="35">
        <v>41</v>
      </c>
      <c r="H138" s="36">
        <v>63.5</v>
      </c>
      <c r="I138" s="36">
        <v>60</v>
      </c>
      <c r="J138" s="36">
        <v>62</v>
      </c>
      <c r="K138" s="41" t="s">
        <v>221</v>
      </c>
      <c r="L138" s="29">
        <v>90</v>
      </c>
      <c r="M138" s="30">
        <v>22</v>
      </c>
      <c r="N138" s="31">
        <f>(M138/23)*100</f>
        <v>95.652173913043484</v>
      </c>
      <c r="O138" s="37">
        <f>0.3*E138+0.3*F138+0.3*((G138+H138+I138+J138)/4)+0.075*L138+0.025*N138</f>
        <v>74.12880434782609</v>
      </c>
      <c r="P138" s="24" t="s">
        <v>11</v>
      </c>
      <c r="Q138" s="44" t="s">
        <v>11</v>
      </c>
      <c r="R138" s="6" t="s">
        <v>157</v>
      </c>
      <c r="S138" s="7">
        <v>13523100</v>
      </c>
      <c r="T138" s="16" t="s">
        <v>22</v>
      </c>
      <c r="U138" s="19">
        <v>52</v>
      </c>
    </row>
    <row r="139" spans="1:21" ht="15" x14ac:dyDescent="0.25">
      <c r="A139" s="19">
        <v>53</v>
      </c>
      <c r="B139" s="16" t="s">
        <v>22</v>
      </c>
      <c r="C139" s="7">
        <v>13523102</v>
      </c>
      <c r="D139" s="28" t="s">
        <v>158</v>
      </c>
      <c r="E139" s="42">
        <v>98</v>
      </c>
      <c r="F139" s="29">
        <v>84</v>
      </c>
      <c r="G139" s="35">
        <v>78</v>
      </c>
      <c r="H139" s="36">
        <v>71</v>
      </c>
      <c r="I139" s="36">
        <v>96</v>
      </c>
      <c r="J139" s="36">
        <v>81.5</v>
      </c>
      <c r="K139" s="41" t="s">
        <v>221</v>
      </c>
      <c r="L139" s="29">
        <v>90</v>
      </c>
      <c r="M139" s="30">
        <v>23</v>
      </c>
      <c r="N139" s="31">
        <f>(M139/23)*100</f>
        <v>100</v>
      </c>
      <c r="O139" s="37">
        <f>0.3*E139+0.3*F139+0.3*((G139+H139+I139+J139)/4)+0.075*L139+0.025*N139</f>
        <v>88.337499999999991</v>
      </c>
      <c r="P139" s="24" t="s">
        <v>10</v>
      </c>
      <c r="Q139" s="44" t="s">
        <v>10</v>
      </c>
      <c r="R139" s="6" t="s">
        <v>158</v>
      </c>
      <c r="S139" s="7">
        <v>13523102</v>
      </c>
      <c r="T139" s="16" t="s">
        <v>22</v>
      </c>
      <c r="U139" s="19">
        <v>53</v>
      </c>
    </row>
    <row r="140" spans="1:21" ht="15" x14ac:dyDescent="0.25">
      <c r="A140" s="19">
        <v>54</v>
      </c>
      <c r="B140" s="16" t="s">
        <v>22</v>
      </c>
      <c r="C140" s="7">
        <v>13523104</v>
      </c>
      <c r="D140" s="28" t="s">
        <v>159</v>
      </c>
      <c r="E140" s="33">
        <v>97</v>
      </c>
      <c r="F140" s="29">
        <v>82</v>
      </c>
      <c r="G140" s="35">
        <v>57</v>
      </c>
      <c r="H140" s="36">
        <v>83.5</v>
      </c>
      <c r="I140" s="36">
        <v>80</v>
      </c>
      <c r="J140" s="36">
        <v>44.5</v>
      </c>
      <c r="K140" s="41" t="s">
        <v>10</v>
      </c>
      <c r="L140" s="29">
        <v>85</v>
      </c>
      <c r="M140" s="30">
        <v>23</v>
      </c>
      <c r="N140" s="31">
        <f>(M140/23)*100</f>
        <v>100</v>
      </c>
      <c r="O140" s="37">
        <f>0.3*E140+0.3*F140+0.3*((G140+H140+I140+J140)/4)+0.075*L140+0.025*N140</f>
        <v>82.449999999999989</v>
      </c>
      <c r="P140" s="24" t="s">
        <v>10</v>
      </c>
      <c r="Q140" s="44" t="s">
        <v>10</v>
      </c>
      <c r="R140" s="6" t="s">
        <v>159</v>
      </c>
      <c r="S140" s="7">
        <v>13523104</v>
      </c>
      <c r="T140" s="16" t="s">
        <v>22</v>
      </c>
      <c r="U140" s="19">
        <v>54</v>
      </c>
    </row>
    <row r="141" spans="1:21" ht="15" x14ac:dyDescent="0.25">
      <c r="A141" s="19">
        <v>55</v>
      </c>
      <c r="B141" s="16" t="s">
        <v>22</v>
      </c>
      <c r="C141" s="7">
        <v>13523106</v>
      </c>
      <c r="D141" s="28" t="s">
        <v>160</v>
      </c>
      <c r="E141" s="33">
        <v>76</v>
      </c>
      <c r="F141" s="29">
        <v>61</v>
      </c>
      <c r="G141" s="35">
        <v>61</v>
      </c>
      <c r="H141" s="36">
        <v>57.5</v>
      </c>
      <c r="I141" s="36">
        <v>44</v>
      </c>
      <c r="J141" s="36">
        <v>61</v>
      </c>
      <c r="K141" s="41" t="s">
        <v>10</v>
      </c>
      <c r="L141" s="29">
        <v>85</v>
      </c>
      <c r="M141" s="30">
        <v>22</v>
      </c>
      <c r="N141" s="31">
        <f>(M141/23)*100</f>
        <v>95.652173913043484</v>
      </c>
      <c r="O141" s="37">
        <f>0.3*E141+0.3*F141+0.3*((G141+H141+I141+J141)/4)+0.075*L141+0.025*N141</f>
        <v>66.62880434782609</v>
      </c>
      <c r="P141" s="24" t="s">
        <v>11</v>
      </c>
      <c r="Q141" s="44" t="s">
        <v>8</v>
      </c>
      <c r="R141" s="6" t="s">
        <v>160</v>
      </c>
      <c r="S141" s="7">
        <v>13523106</v>
      </c>
      <c r="T141" s="16" t="s">
        <v>22</v>
      </c>
      <c r="U141" s="19">
        <v>55</v>
      </c>
    </row>
    <row r="142" spans="1:21" ht="15" x14ac:dyDescent="0.25">
      <c r="A142" s="19">
        <v>56</v>
      </c>
      <c r="B142" s="16" t="s">
        <v>22</v>
      </c>
      <c r="C142" s="7">
        <v>13523108</v>
      </c>
      <c r="D142" s="28" t="s">
        <v>161</v>
      </c>
      <c r="E142" s="33">
        <v>84</v>
      </c>
      <c r="F142" s="29">
        <v>89</v>
      </c>
      <c r="G142" s="35">
        <v>71</v>
      </c>
      <c r="H142" s="36">
        <v>66</v>
      </c>
      <c r="I142" s="36">
        <v>102</v>
      </c>
      <c r="J142" s="36">
        <v>60</v>
      </c>
      <c r="K142" s="41" t="s">
        <v>222</v>
      </c>
      <c r="L142" s="29">
        <v>95</v>
      </c>
      <c r="M142" s="30">
        <v>22</v>
      </c>
      <c r="N142" s="31">
        <f>(M142/23)*100</f>
        <v>95.652173913043484</v>
      </c>
      <c r="O142" s="37">
        <f>0.3*E142+0.3*F142+0.3*((G142+H142+I142+J142)/4)+0.075*L142+0.025*N142</f>
        <v>83.841304347826096</v>
      </c>
      <c r="P142" s="24" t="s">
        <v>10</v>
      </c>
      <c r="Q142" s="44" t="s">
        <v>10</v>
      </c>
      <c r="R142" s="6" t="s">
        <v>161</v>
      </c>
      <c r="S142" s="7">
        <v>13523108</v>
      </c>
      <c r="T142" s="16" t="s">
        <v>22</v>
      </c>
      <c r="U142" s="19">
        <v>56</v>
      </c>
    </row>
    <row r="143" spans="1:21" ht="15" x14ac:dyDescent="0.25">
      <c r="A143" s="19">
        <v>57</v>
      </c>
      <c r="B143" s="16" t="s">
        <v>22</v>
      </c>
      <c r="C143" s="7">
        <v>13523110</v>
      </c>
      <c r="D143" s="28" t="s">
        <v>162</v>
      </c>
      <c r="E143" s="33">
        <v>72</v>
      </c>
      <c r="F143" s="29">
        <v>62</v>
      </c>
      <c r="G143" s="35">
        <v>30</v>
      </c>
      <c r="H143" s="36">
        <v>66</v>
      </c>
      <c r="I143" s="36">
        <v>78</v>
      </c>
      <c r="J143" s="36">
        <v>68.5</v>
      </c>
      <c r="K143" s="41" t="s">
        <v>10</v>
      </c>
      <c r="L143" s="29">
        <v>85</v>
      </c>
      <c r="M143" s="30">
        <v>20</v>
      </c>
      <c r="N143" s="31">
        <f>(M143/23)*100</f>
        <v>86.956521739130437</v>
      </c>
      <c r="O143" s="37">
        <f>0.3*E143+0.3*F143+0.3*((G143+H143+I143+J143)/4)+0.075*L143+0.025*N143</f>
        <v>66.936413043478254</v>
      </c>
      <c r="P143" s="24" t="s">
        <v>10</v>
      </c>
      <c r="Q143" s="44" t="s">
        <v>8</v>
      </c>
      <c r="R143" s="6" t="s">
        <v>162</v>
      </c>
      <c r="S143" s="7">
        <v>13523110</v>
      </c>
      <c r="T143" s="16" t="s">
        <v>22</v>
      </c>
      <c r="U143" s="19">
        <v>57</v>
      </c>
    </row>
    <row r="144" spans="1:21" ht="15" x14ac:dyDescent="0.25">
      <c r="A144" s="19">
        <v>58</v>
      </c>
      <c r="B144" s="16" t="s">
        <v>22</v>
      </c>
      <c r="C144" s="7">
        <v>13523112</v>
      </c>
      <c r="D144" s="28" t="s">
        <v>163</v>
      </c>
      <c r="E144" s="33">
        <v>67</v>
      </c>
      <c r="F144" s="29">
        <v>77</v>
      </c>
      <c r="G144" s="35">
        <v>55</v>
      </c>
      <c r="H144" s="36">
        <v>44</v>
      </c>
      <c r="I144" s="36">
        <v>65</v>
      </c>
      <c r="J144" s="36">
        <v>78</v>
      </c>
      <c r="K144" s="41" t="s">
        <v>10</v>
      </c>
      <c r="L144" s="29">
        <v>85</v>
      </c>
      <c r="M144" s="30">
        <v>23</v>
      </c>
      <c r="N144" s="31">
        <f>(M144/23)*100</f>
        <v>100</v>
      </c>
      <c r="O144" s="37">
        <f>0.3*E144+0.3*F144+0.3*((G144+H144+I144+J144)/4)+0.075*L144+0.025*N144</f>
        <v>70.224999999999994</v>
      </c>
      <c r="P144" s="24" t="s">
        <v>9</v>
      </c>
      <c r="Q144" s="44" t="s">
        <v>9</v>
      </c>
      <c r="R144" s="6" t="s">
        <v>163</v>
      </c>
      <c r="S144" s="7">
        <v>13523112</v>
      </c>
      <c r="T144" s="16" t="s">
        <v>22</v>
      </c>
      <c r="U144" s="19">
        <v>58</v>
      </c>
    </row>
    <row r="145" spans="1:21" ht="15" x14ac:dyDescent="0.25">
      <c r="A145" s="19">
        <v>59</v>
      </c>
      <c r="B145" s="16" t="s">
        <v>22</v>
      </c>
      <c r="C145" s="7">
        <v>13523114</v>
      </c>
      <c r="D145" s="28" t="s">
        <v>164</v>
      </c>
      <c r="E145" s="33">
        <v>94</v>
      </c>
      <c r="F145" s="29">
        <v>84.5</v>
      </c>
      <c r="G145" s="35">
        <v>90</v>
      </c>
      <c r="H145" s="36">
        <v>59</v>
      </c>
      <c r="I145" s="36">
        <v>62</v>
      </c>
      <c r="J145" s="36">
        <v>89.5</v>
      </c>
      <c r="K145" s="41" t="s">
        <v>221</v>
      </c>
      <c r="L145" s="29">
        <v>90</v>
      </c>
      <c r="M145" s="30">
        <v>20</v>
      </c>
      <c r="N145" s="31">
        <f>(M145/23)*100</f>
        <v>86.956521739130437</v>
      </c>
      <c r="O145" s="37">
        <f>0.3*E145+0.3*F145+0.3*((G145+H145+I145+J145)/4)+0.075*L145+0.025*N145</f>
        <v>85.011413043478257</v>
      </c>
      <c r="P145" s="24" t="s">
        <v>11</v>
      </c>
      <c r="Q145" s="44" t="s">
        <v>10</v>
      </c>
      <c r="R145" s="6" t="s">
        <v>164</v>
      </c>
      <c r="S145" s="7">
        <v>13523114</v>
      </c>
      <c r="T145" s="16" t="s">
        <v>22</v>
      </c>
      <c r="U145" s="19">
        <v>59</v>
      </c>
    </row>
    <row r="146" spans="1:21" ht="15" x14ac:dyDescent="0.25">
      <c r="A146" s="19">
        <v>60</v>
      </c>
      <c r="B146" s="16" t="s">
        <v>22</v>
      </c>
      <c r="C146" s="7">
        <v>13523116</v>
      </c>
      <c r="D146" s="28" t="s">
        <v>165</v>
      </c>
      <c r="E146" s="33">
        <v>79</v>
      </c>
      <c r="F146" s="29">
        <v>75.5</v>
      </c>
      <c r="G146" s="35">
        <v>66.5</v>
      </c>
      <c r="H146" s="36">
        <v>58</v>
      </c>
      <c r="I146" s="36">
        <v>54</v>
      </c>
      <c r="J146" s="36">
        <v>75</v>
      </c>
      <c r="K146" s="41" t="s">
        <v>221</v>
      </c>
      <c r="L146" s="29">
        <v>90</v>
      </c>
      <c r="M146" s="30">
        <v>19</v>
      </c>
      <c r="N146" s="31">
        <f>(M146/23)*100</f>
        <v>82.608695652173907</v>
      </c>
      <c r="O146" s="37">
        <f>0.3*E146+0.3*F146+0.3*((G146+H146+I146+J146)/4)+0.075*L146+0.025*N146</f>
        <v>74.177717391304341</v>
      </c>
      <c r="P146" s="24" t="s">
        <v>8</v>
      </c>
      <c r="Q146" s="44" t="s">
        <v>11</v>
      </c>
      <c r="R146" s="6" t="s">
        <v>165</v>
      </c>
      <c r="S146" s="7">
        <v>13523116</v>
      </c>
      <c r="T146" s="16" t="s">
        <v>22</v>
      </c>
      <c r="U146" s="19">
        <v>60</v>
      </c>
    </row>
    <row r="147" spans="1:21" ht="15" x14ac:dyDescent="0.25">
      <c r="A147" s="19">
        <v>61</v>
      </c>
      <c r="B147" s="16" t="s">
        <v>22</v>
      </c>
      <c r="C147" s="7">
        <v>13523118</v>
      </c>
      <c r="D147" s="28" t="s">
        <v>166</v>
      </c>
      <c r="E147" s="33">
        <v>86</v>
      </c>
      <c r="F147" s="29">
        <v>90</v>
      </c>
      <c r="G147" s="35">
        <v>90.5</v>
      </c>
      <c r="H147" s="36">
        <v>97</v>
      </c>
      <c r="I147" s="36">
        <v>86</v>
      </c>
      <c r="J147" s="36">
        <v>69</v>
      </c>
      <c r="K147" s="41" t="s">
        <v>221</v>
      </c>
      <c r="L147" s="29">
        <v>90</v>
      </c>
      <c r="M147" s="30">
        <v>22</v>
      </c>
      <c r="N147" s="31">
        <f>(M147/23)*100</f>
        <v>95.652173913043484</v>
      </c>
      <c r="O147" s="37">
        <f>0.3*E147+0.3*F147+0.3*((G147+H147+I147+J147)/4)+0.075*L147+0.025*N147</f>
        <v>87.62880434782609</v>
      </c>
      <c r="P147" s="24" t="s">
        <v>216</v>
      </c>
      <c r="Q147" s="44" t="s">
        <v>10</v>
      </c>
      <c r="R147" s="6" t="s">
        <v>166</v>
      </c>
      <c r="S147" s="7">
        <v>13523118</v>
      </c>
      <c r="T147" s="16" t="s">
        <v>22</v>
      </c>
      <c r="U147" s="19">
        <v>61</v>
      </c>
    </row>
    <row r="148" spans="1:21" ht="15" x14ac:dyDescent="0.25">
      <c r="A148" s="19">
        <v>62</v>
      </c>
      <c r="B148" s="16" t="s">
        <v>22</v>
      </c>
      <c r="C148" s="7">
        <v>13523120</v>
      </c>
      <c r="D148" s="28" t="s">
        <v>167</v>
      </c>
      <c r="E148" s="33">
        <v>64</v>
      </c>
      <c r="F148" s="29">
        <v>67</v>
      </c>
      <c r="G148" s="35">
        <v>47.5</v>
      </c>
      <c r="H148" s="36">
        <v>56</v>
      </c>
      <c r="I148" s="36">
        <v>93</v>
      </c>
      <c r="J148" s="36">
        <v>55.5</v>
      </c>
      <c r="K148" s="41" t="s">
        <v>222</v>
      </c>
      <c r="L148" s="29">
        <v>95</v>
      </c>
      <c r="M148" s="30">
        <v>23</v>
      </c>
      <c r="N148" s="31">
        <f>(M148/23)*100</f>
        <v>100</v>
      </c>
      <c r="O148" s="37">
        <f>0.3*E148+0.3*F148+0.3*((G148+H148+I148+J148)/4)+0.075*L148+0.025*N148</f>
        <v>67.824999999999989</v>
      </c>
      <c r="P148" s="24" t="s">
        <v>213</v>
      </c>
      <c r="Q148" s="44" t="s">
        <v>8</v>
      </c>
      <c r="R148" s="6" t="s">
        <v>167</v>
      </c>
      <c r="S148" s="7">
        <v>13523120</v>
      </c>
      <c r="T148" s="16" t="s">
        <v>22</v>
      </c>
      <c r="U148" s="19">
        <v>62</v>
      </c>
    </row>
    <row r="149" spans="1:21" ht="15" x14ac:dyDescent="0.25">
      <c r="A149" s="19">
        <v>63</v>
      </c>
      <c r="B149" s="16" t="s">
        <v>22</v>
      </c>
      <c r="C149" s="7">
        <v>13523122</v>
      </c>
      <c r="D149" s="28" t="s">
        <v>168</v>
      </c>
      <c r="E149" s="33">
        <v>74</v>
      </c>
      <c r="F149" s="29">
        <v>74.5</v>
      </c>
      <c r="G149" s="35">
        <v>82</v>
      </c>
      <c r="H149" s="36">
        <v>84</v>
      </c>
      <c r="I149" s="36">
        <v>96</v>
      </c>
      <c r="J149" s="36">
        <v>65.5</v>
      </c>
      <c r="K149" s="41" t="s">
        <v>221</v>
      </c>
      <c r="L149" s="29">
        <v>90</v>
      </c>
      <c r="M149" s="30">
        <v>23</v>
      </c>
      <c r="N149" s="31">
        <f>(M149/23)*100</f>
        <v>100</v>
      </c>
      <c r="O149" s="37">
        <f>0.3*E149+0.3*F149+0.3*((G149+H149+I149+J149)/4)+0.075*L149+0.025*N149</f>
        <v>78.362499999999997</v>
      </c>
      <c r="P149" s="24" t="s">
        <v>11</v>
      </c>
      <c r="Q149" s="44" t="s">
        <v>11</v>
      </c>
      <c r="R149" s="6" t="s">
        <v>168</v>
      </c>
      <c r="S149" s="7">
        <v>13523122</v>
      </c>
      <c r="T149" s="16" t="s">
        <v>22</v>
      </c>
      <c r="U149" s="19">
        <v>63</v>
      </c>
    </row>
    <row r="150" spans="1:21" ht="15" x14ac:dyDescent="0.25">
      <c r="A150" s="19">
        <v>64</v>
      </c>
      <c r="B150" s="16" t="s">
        <v>22</v>
      </c>
      <c r="C150" s="7">
        <v>15122118</v>
      </c>
      <c r="D150" s="28" t="s">
        <v>169</v>
      </c>
      <c r="E150" s="33">
        <v>43</v>
      </c>
      <c r="F150" s="29">
        <v>57.5</v>
      </c>
      <c r="G150" s="35">
        <v>48</v>
      </c>
      <c r="H150" s="36">
        <v>50</v>
      </c>
      <c r="I150" s="36">
        <v>2</v>
      </c>
      <c r="J150" s="36">
        <v>56.5</v>
      </c>
      <c r="K150" s="41" t="s">
        <v>10</v>
      </c>
      <c r="L150" s="29">
        <v>85</v>
      </c>
      <c r="M150" s="33">
        <v>20</v>
      </c>
      <c r="N150" s="31">
        <f>(M150/23)*100</f>
        <v>86.956521739130437</v>
      </c>
      <c r="O150" s="37">
        <f>0.3*E150+0.3*F150+0.3*((G150+H150+I150+J150)/4)+0.075*L150+0.025*N150</f>
        <v>50.436413043478254</v>
      </c>
      <c r="P150" s="24" t="s">
        <v>8</v>
      </c>
      <c r="Q150" s="44" t="s">
        <v>13</v>
      </c>
      <c r="R150" s="6" t="s">
        <v>169</v>
      </c>
      <c r="S150" s="7">
        <v>15122118</v>
      </c>
      <c r="T150" s="16" t="s">
        <v>22</v>
      </c>
      <c r="U150" s="19">
        <v>64</v>
      </c>
    </row>
    <row r="151" spans="1:21" ht="15" x14ac:dyDescent="0.25">
      <c r="A151" s="19">
        <v>1</v>
      </c>
      <c r="B151" s="16" t="s">
        <v>23</v>
      </c>
      <c r="C151" s="7">
        <v>13522132</v>
      </c>
      <c r="D151" s="28" t="s">
        <v>5</v>
      </c>
      <c r="E151" s="33">
        <v>37</v>
      </c>
      <c r="F151" s="29">
        <v>56.5</v>
      </c>
      <c r="G151" s="35">
        <v>38</v>
      </c>
      <c r="H151" s="36">
        <v>33.5</v>
      </c>
      <c r="I151" s="36">
        <v>41</v>
      </c>
      <c r="J151" s="36">
        <v>0</v>
      </c>
      <c r="K151" s="43" t="s">
        <v>217</v>
      </c>
      <c r="L151" s="29">
        <v>80</v>
      </c>
      <c r="M151" s="30">
        <v>20</v>
      </c>
      <c r="N151" s="31">
        <f>(M151/29)*100</f>
        <v>68.965517241379317</v>
      </c>
      <c r="O151" s="37">
        <f>0.3*E151+0.3*F151+0.3*((G151+H151+I151+J151)/4)+0.075*L151+0.025*N151</f>
        <v>44.211637931034481</v>
      </c>
      <c r="P151" s="24" t="s">
        <v>13</v>
      </c>
      <c r="Q151" s="44" t="s">
        <v>15</v>
      </c>
      <c r="R151" s="6" t="s">
        <v>5</v>
      </c>
      <c r="S151" s="7">
        <v>13522132</v>
      </c>
      <c r="T151" s="16" t="s">
        <v>23</v>
      </c>
      <c r="U151" s="19">
        <v>1</v>
      </c>
    </row>
    <row r="152" spans="1:21" ht="15" x14ac:dyDescent="0.25">
      <c r="A152" s="19">
        <v>2</v>
      </c>
      <c r="B152" s="16" t="s">
        <v>23</v>
      </c>
      <c r="C152" s="7">
        <v>13522155</v>
      </c>
      <c r="D152" s="28" t="s">
        <v>6</v>
      </c>
      <c r="E152" s="33">
        <v>75</v>
      </c>
      <c r="F152" s="29">
        <v>57.5</v>
      </c>
      <c r="G152" s="35">
        <v>54</v>
      </c>
      <c r="H152" s="36">
        <v>64</v>
      </c>
      <c r="I152" s="36">
        <v>75</v>
      </c>
      <c r="J152" s="36">
        <v>49</v>
      </c>
      <c r="K152" s="43" t="s">
        <v>9</v>
      </c>
      <c r="L152" s="29">
        <v>75</v>
      </c>
      <c r="M152" s="30">
        <v>23</v>
      </c>
      <c r="N152" s="31">
        <f>(M152/29)*100</f>
        <v>79.310344827586206</v>
      </c>
      <c r="O152" s="37">
        <f>0.3*E152+0.3*F152+0.3*((G152+H152+I152+J152)/4)+0.075*L152+0.025*N152</f>
        <v>65.507758620689657</v>
      </c>
      <c r="P152" s="21"/>
      <c r="Q152" s="44" t="s">
        <v>8</v>
      </c>
      <c r="R152" s="6" t="s">
        <v>6</v>
      </c>
      <c r="S152" s="7">
        <v>13522155</v>
      </c>
      <c r="T152" s="16" t="s">
        <v>23</v>
      </c>
      <c r="U152" s="19">
        <v>2</v>
      </c>
    </row>
    <row r="153" spans="1:21" ht="15" x14ac:dyDescent="0.25">
      <c r="A153" s="19">
        <v>3</v>
      </c>
      <c r="B153" s="16" t="s">
        <v>23</v>
      </c>
      <c r="C153" s="7">
        <v>13523123</v>
      </c>
      <c r="D153" s="28" t="s">
        <v>170</v>
      </c>
      <c r="E153" s="33">
        <v>62</v>
      </c>
      <c r="F153" s="29">
        <v>44.5</v>
      </c>
      <c r="G153" s="35">
        <v>51</v>
      </c>
      <c r="H153" s="36">
        <v>58</v>
      </c>
      <c r="I153" s="36">
        <v>24</v>
      </c>
      <c r="J153" s="36">
        <v>43.5</v>
      </c>
      <c r="K153" s="43" t="s">
        <v>218</v>
      </c>
      <c r="L153" s="29">
        <v>90</v>
      </c>
      <c r="M153" s="30">
        <v>28</v>
      </c>
      <c r="N153" s="31">
        <f>(M153/29)*100</f>
        <v>96.551724137931032</v>
      </c>
      <c r="O153" s="37">
        <f>0.3*E153+0.3*F153+0.3*((G153+H153+I153+J153)/4)+0.075*L153+0.025*N153</f>
        <v>54.35129310344827</v>
      </c>
      <c r="P153" s="24" t="s">
        <v>11</v>
      </c>
      <c r="Q153" s="60" t="s">
        <v>8</v>
      </c>
      <c r="R153" s="6" t="s">
        <v>170</v>
      </c>
      <c r="S153" s="7">
        <v>13523123</v>
      </c>
      <c r="T153" s="16" t="s">
        <v>23</v>
      </c>
      <c r="U153" s="19">
        <v>3</v>
      </c>
    </row>
    <row r="154" spans="1:21" ht="15" x14ac:dyDescent="0.25">
      <c r="A154" s="19">
        <v>4</v>
      </c>
      <c r="B154" s="16" t="s">
        <v>23</v>
      </c>
      <c r="C154" s="7">
        <v>13523124</v>
      </c>
      <c r="D154" s="28" t="s">
        <v>171</v>
      </c>
      <c r="E154" s="33">
        <v>49</v>
      </c>
      <c r="F154" s="29">
        <v>74</v>
      </c>
      <c r="G154" s="35">
        <v>40</v>
      </c>
      <c r="H154" s="36">
        <v>51.5</v>
      </c>
      <c r="I154" s="36">
        <v>69</v>
      </c>
      <c r="J154" s="36">
        <v>52</v>
      </c>
      <c r="K154" s="43" t="s">
        <v>219</v>
      </c>
      <c r="L154" s="29">
        <v>85</v>
      </c>
      <c r="M154" s="30">
        <v>28</v>
      </c>
      <c r="N154" s="31">
        <f>(M154/29)*100</f>
        <v>96.551724137931032</v>
      </c>
      <c r="O154" s="37">
        <f>0.3*E154+0.3*F154+0.3*((G154+H154+I154+J154)/4)+0.075*L154+0.025*N154</f>
        <v>61.626293103448276</v>
      </c>
      <c r="P154" s="21"/>
      <c r="Q154" s="44" t="s">
        <v>8</v>
      </c>
      <c r="R154" s="6" t="s">
        <v>171</v>
      </c>
      <c r="S154" s="7">
        <v>13523124</v>
      </c>
      <c r="T154" s="16" t="s">
        <v>23</v>
      </c>
      <c r="U154" s="19">
        <v>4</v>
      </c>
    </row>
    <row r="155" spans="1:21" ht="15" x14ac:dyDescent="0.25">
      <c r="A155" s="19">
        <v>5</v>
      </c>
      <c r="B155" s="16" t="s">
        <v>23</v>
      </c>
      <c r="C155" s="7">
        <v>13523125</v>
      </c>
      <c r="D155" s="28" t="s">
        <v>172</v>
      </c>
      <c r="E155" s="33">
        <v>21</v>
      </c>
      <c r="F155" s="29">
        <v>54</v>
      </c>
      <c r="G155" s="35">
        <v>68.5</v>
      </c>
      <c r="H155" s="36">
        <v>38</v>
      </c>
      <c r="I155" s="36">
        <v>20</v>
      </c>
      <c r="J155" s="36">
        <v>35.5</v>
      </c>
      <c r="K155" s="43" t="s">
        <v>217</v>
      </c>
      <c r="L155" s="29">
        <v>80</v>
      </c>
      <c r="M155" s="30">
        <v>27</v>
      </c>
      <c r="N155" s="31">
        <f>(M155/29)*100</f>
        <v>93.103448275862064</v>
      </c>
      <c r="O155" s="37">
        <f>0.3*E155+0.3*F155+0.3*((G155+H155+I155+J155)/4)+0.075*L155+0.025*N155</f>
        <v>42.977586206896547</v>
      </c>
      <c r="P155" s="24" t="s">
        <v>9</v>
      </c>
      <c r="Q155" s="44" t="s">
        <v>15</v>
      </c>
      <c r="R155" s="6" t="s">
        <v>172</v>
      </c>
      <c r="S155" s="7">
        <v>13523125</v>
      </c>
      <c r="T155" s="16" t="s">
        <v>23</v>
      </c>
      <c r="U155" s="19">
        <v>5</v>
      </c>
    </row>
    <row r="156" spans="1:21" ht="15" x14ac:dyDescent="0.25">
      <c r="A156" s="19">
        <v>6</v>
      </c>
      <c r="B156" s="16" t="s">
        <v>23</v>
      </c>
      <c r="C156" s="7">
        <v>13523126</v>
      </c>
      <c r="D156" s="28" t="s">
        <v>173</v>
      </c>
      <c r="E156" s="33">
        <v>76</v>
      </c>
      <c r="F156" s="29">
        <v>72</v>
      </c>
      <c r="G156" s="35">
        <v>39</v>
      </c>
      <c r="H156" s="36">
        <v>48.5</v>
      </c>
      <c r="I156" s="36">
        <v>49</v>
      </c>
      <c r="J156" s="36">
        <v>64</v>
      </c>
      <c r="K156" s="43" t="s">
        <v>220</v>
      </c>
      <c r="L156" s="29">
        <v>90</v>
      </c>
      <c r="M156" s="30">
        <v>27</v>
      </c>
      <c r="N156" s="31">
        <f>(M156/29)*100</f>
        <v>93.103448275862064</v>
      </c>
      <c r="O156" s="37">
        <f>0.3*E156+0.3*F156+0.3*((G156+H156+I156+J156)/4)+0.075*L156+0.025*N156</f>
        <v>68.515086206896555</v>
      </c>
      <c r="P156" s="24" t="s">
        <v>9</v>
      </c>
      <c r="Q156" s="44" t="s">
        <v>8</v>
      </c>
      <c r="R156" s="6" t="s">
        <v>173</v>
      </c>
      <c r="S156" s="7">
        <v>13523126</v>
      </c>
      <c r="T156" s="16" t="s">
        <v>23</v>
      </c>
      <c r="U156" s="19">
        <v>6</v>
      </c>
    </row>
    <row r="157" spans="1:21" ht="15" x14ac:dyDescent="0.25">
      <c r="A157" s="19">
        <v>7</v>
      </c>
      <c r="B157" s="16" t="s">
        <v>23</v>
      </c>
      <c r="C157" s="7">
        <v>13523127</v>
      </c>
      <c r="D157" s="28" t="s">
        <v>174</v>
      </c>
      <c r="E157" s="33">
        <v>63.5</v>
      </c>
      <c r="F157" s="29">
        <v>61.5</v>
      </c>
      <c r="G157" s="35">
        <v>74</v>
      </c>
      <c r="H157" s="36">
        <v>41</v>
      </c>
      <c r="I157" s="36">
        <v>74</v>
      </c>
      <c r="J157" s="36">
        <v>71.5</v>
      </c>
      <c r="K157" s="43" t="s">
        <v>11</v>
      </c>
      <c r="L157" s="29">
        <v>80</v>
      </c>
      <c r="M157" s="30">
        <v>25</v>
      </c>
      <c r="N157" s="31">
        <f>(M157/29)*100</f>
        <v>86.206896551724128</v>
      </c>
      <c r="O157" s="37">
        <f>0.3*E157+0.3*F157+0.3*((G157+H157+I157+J157)/4)+0.075*L157+0.025*N157</f>
        <v>65.192672413793105</v>
      </c>
      <c r="P157" s="24" t="s">
        <v>9</v>
      </c>
      <c r="Q157" s="44" t="s">
        <v>8</v>
      </c>
      <c r="R157" s="6" t="s">
        <v>174</v>
      </c>
      <c r="S157" s="7">
        <v>13523127</v>
      </c>
      <c r="T157" s="16" t="s">
        <v>23</v>
      </c>
      <c r="U157" s="19">
        <v>7</v>
      </c>
    </row>
    <row r="158" spans="1:21" ht="15" x14ac:dyDescent="0.25">
      <c r="A158" s="19">
        <v>8</v>
      </c>
      <c r="B158" s="16" t="s">
        <v>23</v>
      </c>
      <c r="C158" s="7">
        <v>13523128</v>
      </c>
      <c r="D158" s="28" t="s">
        <v>175</v>
      </c>
      <c r="E158" s="33">
        <v>75.5</v>
      </c>
      <c r="F158" s="29">
        <v>60</v>
      </c>
      <c r="G158" s="35">
        <v>85.5</v>
      </c>
      <c r="H158" s="36">
        <v>91</v>
      </c>
      <c r="I158" s="36">
        <v>29</v>
      </c>
      <c r="J158" s="36">
        <v>51</v>
      </c>
      <c r="K158" s="43" t="s">
        <v>9</v>
      </c>
      <c r="L158" s="29">
        <v>75</v>
      </c>
      <c r="M158" s="30">
        <v>26</v>
      </c>
      <c r="N158" s="31">
        <f>(M158/29)*100</f>
        <v>89.65517241379311</v>
      </c>
      <c r="O158" s="37">
        <f>0.3*E158+0.3*F158+0.3*((G158+H158+I158+J158)/4)+0.075*L158+0.025*N158</f>
        <v>67.753879310344828</v>
      </c>
      <c r="P158" s="24" t="s">
        <v>11</v>
      </c>
      <c r="Q158" s="44" t="s">
        <v>8</v>
      </c>
      <c r="R158" s="6" t="s">
        <v>175</v>
      </c>
      <c r="S158" s="7">
        <v>13523128</v>
      </c>
      <c r="T158" s="16" t="s">
        <v>23</v>
      </c>
      <c r="U158" s="19">
        <v>8</v>
      </c>
    </row>
    <row r="159" spans="1:21" ht="15" x14ac:dyDescent="0.25">
      <c r="A159" s="19">
        <v>9</v>
      </c>
      <c r="B159" s="16" t="s">
        <v>23</v>
      </c>
      <c r="C159" s="7">
        <v>13523129</v>
      </c>
      <c r="D159" s="28" t="s">
        <v>176</v>
      </c>
      <c r="E159" s="33">
        <v>67.5</v>
      </c>
      <c r="F159" s="29">
        <v>81</v>
      </c>
      <c r="G159" s="35">
        <v>28</v>
      </c>
      <c r="H159" s="36">
        <v>51</v>
      </c>
      <c r="I159" s="36">
        <v>83</v>
      </c>
      <c r="J159" s="36">
        <v>66</v>
      </c>
      <c r="K159" s="43" t="s">
        <v>11</v>
      </c>
      <c r="L159" s="29">
        <v>80</v>
      </c>
      <c r="M159" s="30">
        <v>28</v>
      </c>
      <c r="N159" s="31">
        <f>(M159/29)*100</f>
        <v>96.551724137931032</v>
      </c>
      <c r="O159" s="37">
        <f>0.3*E159+0.3*F159+0.3*((G159+H159+I159+J159)/4)+0.075*L159+0.025*N159</f>
        <v>70.063793103448262</v>
      </c>
      <c r="P159" s="24" t="s">
        <v>8</v>
      </c>
      <c r="Q159" s="44" t="s">
        <v>9</v>
      </c>
      <c r="R159" s="6" t="s">
        <v>176</v>
      </c>
      <c r="S159" s="7">
        <v>13523129</v>
      </c>
      <c r="T159" s="16" t="s">
        <v>23</v>
      </c>
      <c r="U159" s="19">
        <v>9</v>
      </c>
    </row>
    <row r="160" spans="1:21" ht="15" x14ac:dyDescent="0.25">
      <c r="A160" s="19">
        <v>10</v>
      </c>
      <c r="B160" s="16" t="s">
        <v>23</v>
      </c>
      <c r="C160" s="7">
        <v>13523131</v>
      </c>
      <c r="D160" s="28" t="s">
        <v>177</v>
      </c>
      <c r="E160" s="33">
        <v>52</v>
      </c>
      <c r="F160" s="29">
        <v>44</v>
      </c>
      <c r="G160" s="35">
        <v>41</v>
      </c>
      <c r="H160" s="36">
        <v>55.5</v>
      </c>
      <c r="I160" s="36">
        <v>47</v>
      </c>
      <c r="J160" s="36">
        <v>7.5</v>
      </c>
      <c r="K160" s="43" t="s">
        <v>9</v>
      </c>
      <c r="L160" s="29">
        <v>75</v>
      </c>
      <c r="M160" s="30">
        <v>25</v>
      </c>
      <c r="N160" s="31">
        <f>(M160/29)*100</f>
        <v>86.206896551724128</v>
      </c>
      <c r="O160" s="37">
        <f>0.3*E160+0.3*F160+0.3*((G160+H160+I160+J160)/4)+0.075*L160+0.025*N160</f>
        <v>47.905172413793103</v>
      </c>
      <c r="P160" s="24" t="s">
        <v>11</v>
      </c>
      <c r="Q160" s="44" t="s">
        <v>13</v>
      </c>
      <c r="R160" s="6" t="s">
        <v>177</v>
      </c>
      <c r="S160" s="7">
        <v>13523131</v>
      </c>
      <c r="T160" s="16" t="s">
        <v>23</v>
      </c>
      <c r="U160" s="19">
        <v>10</v>
      </c>
    </row>
    <row r="161" spans="1:21" ht="15" x14ac:dyDescent="0.25">
      <c r="A161" s="19">
        <v>11</v>
      </c>
      <c r="B161" s="16" t="s">
        <v>23</v>
      </c>
      <c r="C161" s="7">
        <v>13523132</v>
      </c>
      <c r="D161" s="28" t="s">
        <v>178</v>
      </c>
      <c r="E161" s="33">
        <v>32</v>
      </c>
      <c r="F161" s="29">
        <v>68.5</v>
      </c>
      <c r="G161" s="35">
        <v>17.5</v>
      </c>
      <c r="H161" s="36">
        <v>36</v>
      </c>
      <c r="I161" s="36">
        <v>11</v>
      </c>
      <c r="J161" s="36">
        <v>32.5</v>
      </c>
      <c r="K161" s="43" t="s">
        <v>219</v>
      </c>
      <c r="L161" s="29">
        <v>85</v>
      </c>
      <c r="M161" s="30">
        <v>26</v>
      </c>
      <c r="N161" s="31">
        <f>(M161/29)*100</f>
        <v>89.65517241379311</v>
      </c>
      <c r="O161" s="37">
        <f>0.3*E161+0.3*F161+0.075*G161+ 0.075*H161+ 0.075*I161+0.075*J161+0.075*L161+0.025*N161</f>
        <v>46.04137931034483</v>
      </c>
      <c r="P161" s="24" t="s">
        <v>13</v>
      </c>
      <c r="Q161" s="44" t="s">
        <v>13</v>
      </c>
      <c r="R161" s="6" t="s">
        <v>178</v>
      </c>
      <c r="S161" s="7">
        <v>13523132</v>
      </c>
      <c r="T161" s="16" t="s">
        <v>23</v>
      </c>
      <c r="U161" s="19">
        <v>11</v>
      </c>
    </row>
    <row r="162" spans="1:21" ht="15" x14ac:dyDescent="0.25">
      <c r="A162" s="19">
        <v>12</v>
      </c>
      <c r="B162" s="16" t="s">
        <v>23</v>
      </c>
      <c r="C162" s="7">
        <v>13523133</v>
      </c>
      <c r="D162" s="28" t="s">
        <v>179</v>
      </c>
      <c r="E162" s="33">
        <v>41</v>
      </c>
      <c r="F162" s="29">
        <v>65</v>
      </c>
      <c r="G162" s="35">
        <v>45.5</v>
      </c>
      <c r="H162" s="36">
        <v>34</v>
      </c>
      <c r="I162" s="36">
        <v>31</v>
      </c>
      <c r="J162" s="36">
        <v>43</v>
      </c>
      <c r="K162" s="43" t="s">
        <v>9</v>
      </c>
      <c r="L162" s="29">
        <v>75</v>
      </c>
      <c r="M162" s="30">
        <v>26</v>
      </c>
      <c r="N162" s="31">
        <f>(M162/29)*100</f>
        <v>89.65517241379311</v>
      </c>
      <c r="O162" s="37">
        <f>0.3*E162+0.3*F162+0.3*((G162+H162+I162+J162)/4)+0.075*L162+0.025*N162</f>
        <v>51.178879310344826</v>
      </c>
      <c r="P162" s="24" t="s">
        <v>9</v>
      </c>
      <c r="Q162" s="44" t="s">
        <v>13</v>
      </c>
      <c r="R162" s="6" t="s">
        <v>179</v>
      </c>
      <c r="S162" s="7">
        <v>13523133</v>
      </c>
      <c r="T162" s="16" t="s">
        <v>23</v>
      </c>
      <c r="U162" s="19">
        <v>12</v>
      </c>
    </row>
    <row r="163" spans="1:21" ht="15" x14ac:dyDescent="0.25">
      <c r="A163" s="19">
        <v>13</v>
      </c>
      <c r="B163" s="16" t="s">
        <v>23</v>
      </c>
      <c r="C163" s="7">
        <v>13523134</v>
      </c>
      <c r="D163" s="28" t="s">
        <v>180</v>
      </c>
      <c r="E163" s="33">
        <v>28</v>
      </c>
      <c r="F163" s="29">
        <v>49.5</v>
      </c>
      <c r="G163" s="35">
        <v>9</v>
      </c>
      <c r="H163" s="36">
        <v>23</v>
      </c>
      <c r="I163" s="36">
        <v>31</v>
      </c>
      <c r="J163" s="36">
        <v>44</v>
      </c>
      <c r="K163" s="43" t="s">
        <v>9</v>
      </c>
      <c r="L163" s="29">
        <v>75</v>
      </c>
      <c r="M163" s="30">
        <v>26</v>
      </c>
      <c r="N163" s="31">
        <f>(M163/29)*100</f>
        <v>89.65517241379311</v>
      </c>
      <c r="O163" s="37">
        <f>0.3*E163+0.3*F163+0.3*((G163+H163+I163+J163)/4)+0.075*L163+0.025*N163</f>
        <v>39.141379310344824</v>
      </c>
      <c r="P163" s="24" t="s">
        <v>11</v>
      </c>
      <c r="Q163" s="44" t="s">
        <v>16</v>
      </c>
      <c r="R163" s="6" t="s">
        <v>180</v>
      </c>
      <c r="S163" s="7">
        <v>13523134</v>
      </c>
      <c r="T163" s="16" t="s">
        <v>23</v>
      </c>
      <c r="U163" s="19">
        <v>13</v>
      </c>
    </row>
    <row r="164" spans="1:21" ht="15" x14ac:dyDescent="0.25">
      <c r="A164" s="19">
        <v>14</v>
      </c>
      <c r="B164" s="16" t="s">
        <v>23</v>
      </c>
      <c r="C164" s="7">
        <v>13523135</v>
      </c>
      <c r="D164" s="28" t="s">
        <v>181</v>
      </c>
      <c r="E164" s="33">
        <v>78.5</v>
      </c>
      <c r="F164" s="29">
        <v>78</v>
      </c>
      <c r="G164" s="35">
        <v>93</v>
      </c>
      <c r="H164" s="36">
        <v>99.5</v>
      </c>
      <c r="I164" s="36">
        <v>70</v>
      </c>
      <c r="J164" s="36">
        <v>70.5</v>
      </c>
      <c r="K164" s="43" t="s">
        <v>11</v>
      </c>
      <c r="L164" s="29">
        <v>80</v>
      </c>
      <c r="M164" s="30">
        <v>28</v>
      </c>
      <c r="N164" s="31">
        <f>(M164/29)*100</f>
        <v>96.551724137931032</v>
      </c>
      <c r="O164" s="37">
        <f>0.3*E164+0.3*F164+0.3*((G164+H164+I164+J164)/4)+0.075*L164+0.025*N164</f>
        <v>80.338793103448268</v>
      </c>
      <c r="P164" s="24" t="s">
        <v>10</v>
      </c>
      <c r="Q164" s="60" t="s">
        <v>10</v>
      </c>
      <c r="R164" s="6" t="s">
        <v>181</v>
      </c>
      <c r="S164" s="7">
        <v>13523135</v>
      </c>
      <c r="T164" s="16" t="s">
        <v>23</v>
      </c>
      <c r="U164" s="19">
        <v>14</v>
      </c>
    </row>
    <row r="165" spans="1:21" ht="15" x14ac:dyDescent="0.25">
      <c r="A165" s="19">
        <v>15</v>
      </c>
      <c r="B165" s="16" t="s">
        <v>23</v>
      </c>
      <c r="C165" s="7">
        <v>13523136</v>
      </c>
      <c r="D165" s="28" t="s">
        <v>182</v>
      </c>
      <c r="E165" s="33">
        <v>29</v>
      </c>
      <c r="F165" s="29">
        <v>43</v>
      </c>
      <c r="G165" s="35">
        <v>44.5</v>
      </c>
      <c r="H165" s="36">
        <v>39.5</v>
      </c>
      <c r="I165" s="36">
        <v>9</v>
      </c>
      <c r="J165" s="36">
        <v>35.5</v>
      </c>
      <c r="K165" s="43" t="s">
        <v>11</v>
      </c>
      <c r="L165" s="29">
        <v>80</v>
      </c>
      <c r="M165" s="30">
        <v>29</v>
      </c>
      <c r="N165" s="31">
        <f>(M165/29)*100</f>
        <v>100</v>
      </c>
      <c r="O165" s="37">
        <f>0.3*E165+0.3*F165+0.3*((G165+H165+I165+J165)/4)+0.075*L165+0.025*N165</f>
        <v>39.737499999999997</v>
      </c>
      <c r="P165" s="24" t="s">
        <v>13</v>
      </c>
      <c r="Q165" s="44" t="s">
        <v>16</v>
      </c>
      <c r="R165" s="6" t="s">
        <v>182</v>
      </c>
      <c r="S165" s="7">
        <v>13523136</v>
      </c>
      <c r="T165" s="16" t="s">
        <v>23</v>
      </c>
      <c r="U165" s="19">
        <v>15</v>
      </c>
    </row>
    <row r="166" spans="1:21" ht="15" x14ac:dyDescent="0.25">
      <c r="A166" s="19">
        <v>16</v>
      </c>
      <c r="B166" s="16" t="s">
        <v>23</v>
      </c>
      <c r="C166" s="7">
        <v>13523137</v>
      </c>
      <c r="D166" s="28" t="s">
        <v>183</v>
      </c>
      <c r="E166" s="33">
        <v>37</v>
      </c>
      <c r="F166" s="29">
        <v>34</v>
      </c>
      <c r="G166" s="35">
        <v>29</v>
      </c>
      <c r="H166" s="36">
        <v>35</v>
      </c>
      <c r="I166" s="36">
        <v>50</v>
      </c>
      <c r="J166" s="36">
        <v>2</v>
      </c>
      <c r="K166" s="43" t="s">
        <v>9</v>
      </c>
      <c r="L166" s="29">
        <v>75</v>
      </c>
      <c r="M166" s="30">
        <v>27</v>
      </c>
      <c r="N166" s="31">
        <f>(M166/29)*100</f>
        <v>93.103448275862064</v>
      </c>
      <c r="O166" s="37">
        <f>0.3*E166+0.3*F166+0.3*((G166+H166+I166+J166)/4)+0.075*L166+0.025*N166</f>
        <v>37.952586206896555</v>
      </c>
      <c r="P166" s="24" t="s">
        <v>9</v>
      </c>
      <c r="Q166" s="44" t="s">
        <v>16</v>
      </c>
      <c r="R166" s="6" t="s">
        <v>183</v>
      </c>
      <c r="S166" s="7">
        <v>13523137</v>
      </c>
      <c r="T166" s="16" t="s">
        <v>23</v>
      </c>
      <c r="U166" s="19">
        <v>16</v>
      </c>
    </row>
    <row r="167" spans="1:21" ht="15" x14ac:dyDescent="0.25">
      <c r="A167" s="19">
        <v>17</v>
      </c>
      <c r="B167" s="16" t="s">
        <v>23</v>
      </c>
      <c r="C167" s="7">
        <v>13523138</v>
      </c>
      <c r="D167" s="28" t="s">
        <v>184</v>
      </c>
      <c r="E167" s="33">
        <v>55.5</v>
      </c>
      <c r="F167" s="29">
        <v>69.5</v>
      </c>
      <c r="G167" s="35">
        <v>66.5</v>
      </c>
      <c r="H167" s="36">
        <v>68.5</v>
      </c>
      <c r="I167" s="36">
        <v>51</v>
      </c>
      <c r="J167" s="36">
        <v>44</v>
      </c>
      <c r="K167" s="43" t="s">
        <v>11</v>
      </c>
      <c r="L167" s="29">
        <v>80</v>
      </c>
      <c r="M167" s="30">
        <v>26</v>
      </c>
      <c r="N167" s="31">
        <f>(M167/29)*100</f>
        <v>89.65517241379311</v>
      </c>
      <c r="O167" s="37">
        <f>0.3*E167+0.3*F167+0.3*((G167+H167+I167+J167)/4)+0.075*L167+0.025*N167</f>
        <v>62.991379310344826</v>
      </c>
      <c r="P167" s="24" t="s">
        <v>11</v>
      </c>
      <c r="Q167" s="44" t="s">
        <v>8</v>
      </c>
      <c r="R167" s="6" t="s">
        <v>184</v>
      </c>
      <c r="S167" s="7">
        <v>13523138</v>
      </c>
      <c r="T167" s="16" t="s">
        <v>23</v>
      </c>
      <c r="U167" s="19">
        <v>17</v>
      </c>
    </row>
    <row r="168" spans="1:21" ht="15" x14ac:dyDescent="0.25">
      <c r="A168" s="19">
        <v>18</v>
      </c>
      <c r="B168" s="16" t="s">
        <v>23</v>
      </c>
      <c r="C168" s="7">
        <v>13523139</v>
      </c>
      <c r="D168" s="28" t="s">
        <v>185</v>
      </c>
      <c r="E168" s="33">
        <v>31</v>
      </c>
      <c r="F168" s="29">
        <v>54.5</v>
      </c>
      <c r="G168" s="35">
        <v>21</v>
      </c>
      <c r="H168" s="36">
        <v>12</v>
      </c>
      <c r="I168" s="36">
        <v>47</v>
      </c>
      <c r="J168" s="36">
        <v>57</v>
      </c>
      <c r="K168" s="43" t="s">
        <v>9</v>
      </c>
      <c r="L168" s="29">
        <v>75</v>
      </c>
      <c r="M168" s="30">
        <v>27</v>
      </c>
      <c r="N168" s="31">
        <f>(M168/29)*100</f>
        <v>93.103448275862064</v>
      </c>
      <c r="O168" s="37">
        <f>0.3*E168+0.3*F168+0.3*((G168+H168+I168+J168)/4)+0.075*L168+0.025*N168</f>
        <v>43.877586206896552</v>
      </c>
      <c r="P168" s="24" t="s">
        <v>8</v>
      </c>
      <c r="Q168" s="44" t="s">
        <v>15</v>
      </c>
      <c r="R168" s="6" t="s">
        <v>185</v>
      </c>
      <c r="S168" s="7">
        <v>13523139</v>
      </c>
      <c r="T168" s="16" t="s">
        <v>23</v>
      </c>
      <c r="U168" s="19">
        <v>18</v>
      </c>
    </row>
    <row r="169" spans="1:21" ht="15" x14ac:dyDescent="0.25">
      <c r="A169" s="19">
        <v>19</v>
      </c>
      <c r="B169" s="16" t="s">
        <v>23</v>
      </c>
      <c r="C169" s="7">
        <v>13523140</v>
      </c>
      <c r="D169" s="28" t="s">
        <v>186</v>
      </c>
      <c r="E169" s="33">
        <v>39</v>
      </c>
      <c r="F169" s="29">
        <v>47.5</v>
      </c>
      <c r="G169" s="35">
        <v>4</v>
      </c>
      <c r="H169" s="36">
        <v>29</v>
      </c>
      <c r="I169" s="36">
        <v>43</v>
      </c>
      <c r="J169" s="36">
        <v>38</v>
      </c>
      <c r="K169" s="43" t="s">
        <v>9</v>
      </c>
      <c r="L169" s="29">
        <v>75</v>
      </c>
      <c r="M169" s="30">
        <v>24</v>
      </c>
      <c r="N169" s="31">
        <f>(M169/29)*100</f>
        <v>82.758620689655174</v>
      </c>
      <c r="O169" s="37">
        <f>0.3*E169+0.3*F169+0.3*((G169+H169+I169+J169)/4)+0.075*L169+0.025*N169</f>
        <v>42.193965517241381</v>
      </c>
      <c r="P169" s="21"/>
      <c r="Q169" s="44" t="s">
        <v>15</v>
      </c>
      <c r="R169" s="6" t="s">
        <v>186</v>
      </c>
      <c r="S169" s="7">
        <v>13523140</v>
      </c>
      <c r="T169" s="16" t="s">
        <v>23</v>
      </c>
      <c r="U169" s="19">
        <v>19</v>
      </c>
    </row>
    <row r="170" spans="1:21" ht="15" x14ac:dyDescent="0.25">
      <c r="A170" s="19">
        <v>20</v>
      </c>
      <c r="B170" s="16" t="s">
        <v>23</v>
      </c>
      <c r="C170" s="7">
        <v>13523141</v>
      </c>
      <c r="D170" s="28" t="s">
        <v>187</v>
      </c>
      <c r="E170" s="33">
        <v>78.5</v>
      </c>
      <c r="F170" s="29">
        <v>72.5</v>
      </c>
      <c r="G170" s="35">
        <v>57</v>
      </c>
      <c r="H170" s="36">
        <v>76</v>
      </c>
      <c r="I170" s="36">
        <v>79</v>
      </c>
      <c r="J170" s="36">
        <v>25.5</v>
      </c>
      <c r="K170" s="43" t="s">
        <v>9</v>
      </c>
      <c r="L170" s="29">
        <v>75</v>
      </c>
      <c r="M170" s="30">
        <v>29</v>
      </c>
      <c r="N170" s="31">
        <f>(M170/29)*100</f>
        <v>100</v>
      </c>
      <c r="O170" s="37">
        <f>0.3*E170+0.3*F170+0.3*((G170+H170+I170+J170)/4)+0.075*L170+0.025*N170</f>
        <v>71.237499999999997</v>
      </c>
      <c r="P170" s="24" t="s">
        <v>10</v>
      </c>
      <c r="Q170" s="44" t="s">
        <v>9</v>
      </c>
      <c r="R170" s="6" t="s">
        <v>187</v>
      </c>
      <c r="S170" s="7">
        <v>13523141</v>
      </c>
      <c r="T170" s="16" t="s">
        <v>23</v>
      </c>
      <c r="U170" s="19">
        <v>20</v>
      </c>
    </row>
    <row r="171" spans="1:21" ht="15" x14ac:dyDescent="0.25">
      <c r="A171" s="19">
        <v>21</v>
      </c>
      <c r="B171" s="16" t="s">
        <v>23</v>
      </c>
      <c r="C171" s="7">
        <v>13523142</v>
      </c>
      <c r="D171" s="28" t="s">
        <v>188</v>
      </c>
      <c r="E171" s="33">
        <v>84</v>
      </c>
      <c r="F171" s="29">
        <v>79</v>
      </c>
      <c r="G171" s="35">
        <v>83</v>
      </c>
      <c r="H171" s="36">
        <v>78</v>
      </c>
      <c r="I171" s="36">
        <v>82</v>
      </c>
      <c r="J171" s="36">
        <v>81</v>
      </c>
      <c r="K171" s="43" t="s">
        <v>217</v>
      </c>
      <c r="L171" s="29">
        <v>80</v>
      </c>
      <c r="M171" s="30">
        <v>28</v>
      </c>
      <c r="N171" s="31">
        <f>(M171/29)*100</f>
        <v>96.551724137931032</v>
      </c>
      <c r="O171" s="37">
        <f>0.3*E171+0.3*F171+0.3*((G171+H171+I171+J171)/4)+0.075*L171+0.025*N171</f>
        <v>81.613793103448273</v>
      </c>
      <c r="P171" s="24" t="s">
        <v>10</v>
      </c>
      <c r="Q171" s="44" t="s">
        <v>10</v>
      </c>
      <c r="R171" s="6" t="s">
        <v>188</v>
      </c>
      <c r="S171" s="7">
        <v>13523142</v>
      </c>
      <c r="T171" s="16" t="s">
        <v>23</v>
      </c>
      <c r="U171" s="19">
        <v>21</v>
      </c>
    </row>
    <row r="172" spans="1:21" ht="15" x14ac:dyDescent="0.25">
      <c r="A172" s="19">
        <v>22</v>
      </c>
      <c r="B172" s="16" t="s">
        <v>23</v>
      </c>
      <c r="C172" s="7">
        <v>13523143</v>
      </c>
      <c r="D172" s="28" t="s">
        <v>189</v>
      </c>
      <c r="E172" s="33">
        <v>35</v>
      </c>
      <c r="F172" s="29">
        <v>55.5</v>
      </c>
      <c r="G172" s="35">
        <v>47</v>
      </c>
      <c r="H172" s="36">
        <v>47</v>
      </c>
      <c r="I172" s="36">
        <v>64</v>
      </c>
      <c r="J172" s="36">
        <v>29</v>
      </c>
      <c r="K172" s="43" t="s">
        <v>9</v>
      </c>
      <c r="L172" s="29">
        <v>75</v>
      </c>
      <c r="M172" s="30">
        <v>27</v>
      </c>
      <c r="N172" s="31">
        <f>(M172/29)*100</f>
        <v>93.103448275862064</v>
      </c>
      <c r="O172" s="37">
        <f>0.3*E172+0.3*F172+0.3*((G172+H172+I172+J172)/4)+0.075*L172+0.025*N172</f>
        <v>49.127586206896552</v>
      </c>
      <c r="P172" s="24" t="s">
        <v>13</v>
      </c>
      <c r="Q172" s="44" t="s">
        <v>13</v>
      </c>
      <c r="R172" s="6" t="s">
        <v>189</v>
      </c>
      <c r="S172" s="7">
        <v>13523143</v>
      </c>
      <c r="T172" s="16" t="s">
        <v>23</v>
      </c>
      <c r="U172" s="19">
        <v>22</v>
      </c>
    </row>
    <row r="173" spans="1:21" ht="15" x14ac:dyDescent="0.25">
      <c r="A173" s="19">
        <v>23</v>
      </c>
      <c r="B173" s="16" t="s">
        <v>23</v>
      </c>
      <c r="C173" s="7">
        <v>13523144</v>
      </c>
      <c r="D173" s="28" t="s">
        <v>190</v>
      </c>
      <c r="E173" s="33">
        <v>63.5</v>
      </c>
      <c r="F173" s="29">
        <v>74.5</v>
      </c>
      <c r="G173" s="35">
        <v>87</v>
      </c>
      <c r="H173" s="36">
        <v>73.5</v>
      </c>
      <c r="I173" s="36">
        <v>55</v>
      </c>
      <c r="J173" s="36">
        <v>68</v>
      </c>
      <c r="K173" s="43" t="s">
        <v>11</v>
      </c>
      <c r="L173" s="29">
        <v>80</v>
      </c>
      <c r="M173" s="30">
        <v>27</v>
      </c>
      <c r="N173" s="31">
        <f>(M173/29)*100</f>
        <v>93.103448275862064</v>
      </c>
      <c r="O173" s="37">
        <f>0.3*E173+0.3*F173+0.3*((G173+H173+I173+J173)/4)+0.075*L173+0.025*N173</f>
        <v>70.990086206896549</v>
      </c>
      <c r="P173" s="24" t="s">
        <v>10</v>
      </c>
      <c r="Q173" s="44" t="s">
        <v>9</v>
      </c>
      <c r="R173" s="6" t="s">
        <v>190</v>
      </c>
      <c r="S173" s="7">
        <v>13523144</v>
      </c>
      <c r="T173" s="16" t="s">
        <v>23</v>
      </c>
      <c r="U173" s="19">
        <v>23</v>
      </c>
    </row>
    <row r="174" spans="1:21" ht="15" x14ac:dyDescent="0.25">
      <c r="A174" s="19">
        <v>24</v>
      </c>
      <c r="B174" s="16" t="s">
        <v>23</v>
      </c>
      <c r="C174" s="7">
        <v>13523145</v>
      </c>
      <c r="D174" s="28" t="s">
        <v>191</v>
      </c>
      <c r="E174" s="33">
        <v>61</v>
      </c>
      <c r="F174" s="29">
        <v>54.5</v>
      </c>
      <c r="G174" s="35">
        <v>54.5</v>
      </c>
      <c r="H174" s="36">
        <v>70</v>
      </c>
      <c r="I174" s="36">
        <v>70</v>
      </c>
      <c r="J174" s="36">
        <v>55.5</v>
      </c>
      <c r="K174" s="43" t="s">
        <v>11</v>
      </c>
      <c r="L174" s="29">
        <v>80</v>
      </c>
      <c r="M174" s="30">
        <v>28</v>
      </c>
      <c r="N174" s="31">
        <f>(M174/29)*100</f>
        <v>96.551724137931032</v>
      </c>
      <c r="O174" s="37">
        <f>0.3*E174+0.3*F174+0.3*((G174+H174+I174+J174)/4)+0.075*L174+0.025*N174</f>
        <v>61.813793103448276</v>
      </c>
      <c r="P174" s="24" t="s">
        <v>13</v>
      </c>
      <c r="Q174" s="44" t="s">
        <v>8</v>
      </c>
      <c r="R174" s="6" t="s">
        <v>191</v>
      </c>
      <c r="S174" s="7">
        <v>13523145</v>
      </c>
      <c r="T174" s="16" t="s">
        <v>23</v>
      </c>
      <c r="U174" s="19">
        <v>24</v>
      </c>
    </row>
    <row r="175" spans="1:21" ht="15" x14ac:dyDescent="0.25">
      <c r="A175" s="19">
        <v>25</v>
      </c>
      <c r="B175" s="16" t="s">
        <v>23</v>
      </c>
      <c r="C175" s="7">
        <v>13523146</v>
      </c>
      <c r="D175" s="28" t="s">
        <v>192</v>
      </c>
      <c r="E175" s="33">
        <v>55</v>
      </c>
      <c r="F175" s="29">
        <v>63</v>
      </c>
      <c r="G175" s="35">
        <v>81.5</v>
      </c>
      <c r="H175" s="36">
        <v>83.5</v>
      </c>
      <c r="I175" s="36">
        <v>60</v>
      </c>
      <c r="J175" s="36">
        <v>93</v>
      </c>
      <c r="K175" s="43" t="s">
        <v>11</v>
      </c>
      <c r="L175" s="29">
        <v>80</v>
      </c>
      <c r="M175" s="30">
        <v>29</v>
      </c>
      <c r="N175" s="31">
        <f>(M175/29)*100</f>
        <v>100</v>
      </c>
      <c r="O175" s="37">
        <f>0.3*E175+0.3*F175+0.3*((G175+H175+I175+J175)/4)+0.075*L175+0.025*N175</f>
        <v>67.75</v>
      </c>
      <c r="P175" s="24" t="s">
        <v>11</v>
      </c>
      <c r="Q175" s="44" t="s">
        <v>8</v>
      </c>
      <c r="R175" s="6" t="s">
        <v>192</v>
      </c>
      <c r="S175" s="7">
        <v>13523146</v>
      </c>
      <c r="T175" s="16" t="s">
        <v>23</v>
      </c>
      <c r="U175" s="19">
        <v>25</v>
      </c>
    </row>
    <row r="176" spans="1:21" ht="15" x14ac:dyDescent="0.25">
      <c r="A176" s="19">
        <v>26</v>
      </c>
      <c r="B176" s="16" t="s">
        <v>23</v>
      </c>
      <c r="C176" s="7">
        <v>13523147</v>
      </c>
      <c r="D176" s="28" t="s">
        <v>193</v>
      </c>
      <c r="E176" s="33">
        <v>54</v>
      </c>
      <c r="F176" s="29">
        <v>43</v>
      </c>
      <c r="G176" s="35">
        <v>34</v>
      </c>
      <c r="H176" s="36">
        <v>62.5</v>
      </c>
      <c r="I176" s="36">
        <v>63</v>
      </c>
      <c r="J176" s="36">
        <v>32.5</v>
      </c>
      <c r="K176" s="43" t="s">
        <v>217</v>
      </c>
      <c r="L176" s="29">
        <v>80</v>
      </c>
      <c r="M176" s="30">
        <v>24</v>
      </c>
      <c r="N176" s="31">
        <f>(M176/29)*100</f>
        <v>82.758620689655174</v>
      </c>
      <c r="O176" s="37">
        <f>0.3*E176+0.3*F176+0.3*((G176+H176+I176+J176)/4)+0.075*L176+0.025*N176</f>
        <v>51.568965517241381</v>
      </c>
      <c r="P176" s="24" t="s">
        <v>10</v>
      </c>
      <c r="Q176" s="44" t="s">
        <v>13</v>
      </c>
      <c r="R176" s="6" t="s">
        <v>193</v>
      </c>
      <c r="S176" s="7">
        <v>13523147</v>
      </c>
      <c r="T176" s="16" t="s">
        <v>23</v>
      </c>
      <c r="U176" s="19">
        <v>26</v>
      </c>
    </row>
    <row r="177" spans="1:21" ht="15" x14ac:dyDescent="0.25">
      <c r="A177" s="19">
        <v>27</v>
      </c>
      <c r="B177" s="16" t="s">
        <v>23</v>
      </c>
      <c r="C177" s="7">
        <v>13523148</v>
      </c>
      <c r="D177" s="28" t="s">
        <v>194</v>
      </c>
      <c r="E177" s="33">
        <v>54.5</v>
      </c>
      <c r="F177" s="29">
        <v>63</v>
      </c>
      <c r="G177" s="35">
        <v>34.5</v>
      </c>
      <c r="H177" s="36">
        <v>38</v>
      </c>
      <c r="I177" s="36">
        <v>76</v>
      </c>
      <c r="J177" s="36">
        <v>58.5</v>
      </c>
      <c r="K177" s="43" t="s">
        <v>217</v>
      </c>
      <c r="L177" s="29">
        <v>80</v>
      </c>
      <c r="M177" s="30">
        <v>24</v>
      </c>
      <c r="N177" s="31">
        <f>(M177/29)*100</f>
        <v>82.758620689655174</v>
      </c>
      <c r="O177" s="37">
        <f>0.3*E177+0.3*F177+0.3*((G177+H177+I177+J177)/4)+0.075*L177+0.025*N177</f>
        <v>58.843965517241379</v>
      </c>
      <c r="P177" s="24" t="s">
        <v>9</v>
      </c>
      <c r="Q177" s="60" t="s">
        <v>8</v>
      </c>
      <c r="R177" s="6" t="s">
        <v>194</v>
      </c>
      <c r="S177" s="7">
        <v>13523148</v>
      </c>
      <c r="T177" s="16" t="s">
        <v>23</v>
      </c>
      <c r="U177" s="19">
        <v>27</v>
      </c>
    </row>
    <row r="178" spans="1:21" ht="15" x14ac:dyDescent="0.25">
      <c r="A178" s="19">
        <v>28</v>
      </c>
      <c r="B178" s="16" t="s">
        <v>23</v>
      </c>
      <c r="C178" s="7">
        <v>13523149</v>
      </c>
      <c r="D178" s="28" t="s">
        <v>195</v>
      </c>
      <c r="E178" s="33">
        <v>87.5</v>
      </c>
      <c r="F178" s="29">
        <v>91</v>
      </c>
      <c r="G178" s="35">
        <v>78.5</v>
      </c>
      <c r="H178" s="36">
        <v>67</v>
      </c>
      <c r="I178" s="36">
        <v>95</v>
      </c>
      <c r="J178" s="36">
        <v>72</v>
      </c>
      <c r="K178" s="43" t="s">
        <v>10</v>
      </c>
      <c r="L178" s="29">
        <v>85</v>
      </c>
      <c r="M178" s="30">
        <v>28</v>
      </c>
      <c r="N178" s="31">
        <f>(M178/29)*100</f>
        <v>96.551724137931032</v>
      </c>
      <c r="O178" s="37">
        <f>0.3*E178+0.3*F178+0.3*((G178+H178+I178+J178)/4)+0.075*L178+0.025*N178</f>
        <v>85.776293103448268</v>
      </c>
      <c r="P178" s="24" t="s">
        <v>10</v>
      </c>
      <c r="Q178" s="44" t="s">
        <v>10</v>
      </c>
      <c r="R178" s="6" t="s">
        <v>195</v>
      </c>
      <c r="S178" s="7">
        <v>13523149</v>
      </c>
      <c r="T178" s="16" t="s">
        <v>23</v>
      </c>
      <c r="U178" s="19">
        <v>28</v>
      </c>
    </row>
    <row r="179" spans="1:21" ht="15" x14ac:dyDescent="0.25">
      <c r="A179" s="19">
        <v>29</v>
      </c>
      <c r="B179" s="16" t="s">
        <v>23</v>
      </c>
      <c r="C179" s="7">
        <v>13523150</v>
      </c>
      <c r="D179" s="28" t="s">
        <v>196</v>
      </c>
      <c r="E179" s="33">
        <v>78</v>
      </c>
      <c r="F179" s="29">
        <v>62</v>
      </c>
      <c r="G179" s="35">
        <v>30</v>
      </c>
      <c r="H179" s="36">
        <v>68.5</v>
      </c>
      <c r="I179" s="36">
        <v>70</v>
      </c>
      <c r="J179" s="36">
        <v>45</v>
      </c>
      <c r="K179" s="43" t="s">
        <v>217</v>
      </c>
      <c r="L179" s="29">
        <v>80</v>
      </c>
      <c r="M179" s="30">
        <v>24</v>
      </c>
      <c r="N179" s="31">
        <f>(M179/29)*100</f>
        <v>82.758620689655174</v>
      </c>
      <c r="O179" s="37">
        <f>0.3*E179+0.3*F179+0.3*((G179+H179+I179+J179)/4)+0.075*L179+0.025*N179</f>
        <v>66.081465517241384</v>
      </c>
      <c r="P179" s="21"/>
      <c r="Q179" s="44" t="s">
        <v>8</v>
      </c>
      <c r="R179" s="6" t="s">
        <v>196</v>
      </c>
      <c r="S179" s="7">
        <v>13523150</v>
      </c>
      <c r="T179" s="16" t="s">
        <v>23</v>
      </c>
      <c r="U179" s="19">
        <v>29</v>
      </c>
    </row>
    <row r="180" spans="1:21" ht="15" x14ac:dyDescent="0.25">
      <c r="A180" s="19">
        <v>30</v>
      </c>
      <c r="B180" s="16" t="s">
        <v>23</v>
      </c>
      <c r="C180" s="7">
        <v>13523151</v>
      </c>
      <c r="D180" s="28" t="s">
        <v>197</v>
      </c>
      <c r="E180" s="33">
        <v>43</v>
      </c>
      <c r="F180" s="29">
        <v>57.5</v>
      </c>
      <c r="G180" s="35">
        <v>18</v>
      </c>
      <c r="H180" s="36">
        <v>23.5</v>
      </c>
      <c r="I180" s="36">
        <v>42</v>
      </c>
      <c r="J180" s="36">
        <v>28</v>
      </c>
      <c r="K180" s="43" t="s">
        <v>9</v>
      </c>
      <c r="L180" s="29">
        <v>75</v>
      </c>
      <c r="M180" s="30">
        <v>29</v>
      </c>
      <c r="N180" s="31">
        <f>(M180/29)*100</f>
        <v>100</v>
      </c>
      <c r="O180" s="37">
        <f>0.3*E180+0.3*F180+0.3*((G180+H180+I180+J180)/4)+0.075*L180+0.025*N180</f>
        <v>46.637499999999996</v>
      </c>
      <c r="P180" s="24" t="s">
        <v>8</v>
      </c>
      <c r="Q180" s="44" t="s">
        <v>13</v>
      </c>
      <c r="R180" s="6" t="s">
        <v>197</v>
      </c>
      <c r="S180" s="7">
        <v>13523151</v>
      </c>
      <c r="T180" s="16" t="s">
        <v>23</v>
      </c>
      <c r="U180" s="19">
        <v>30</v>
      </c>
    </row>
    <row r="181" spans="1:21" ht="15" x14ac:dyDescent="0.25">
      <c r="A181" s="19">
        <v>31</v>
      </c>
      <c r="B181" s="16" t="s">
        <v>23</v>
      </c>
      <c r="C181" s="7">
        <v>13523152</v>
      </c>
      <c r="D181" s="28" t="s">
        <v>198</v>
      </c>
      <c r="E181" s="33">
        <v>64</v>
      </c>
      <c r="F181" s="29">
        <v>87</v>
      </c>
      <c r="G181" s="35">
        <v>90.5</v>
      </c>
      <c r="H181" s="36">
        <v>77.5</v>
      </c>
      <c r="I181" s="36">
        <v>96</v>
      </c>
      <c r="J181" s="36">
        <v>62</v>
      </c>
      <c r="K181" s="43" t="s">
        <v>217</v>
      </c>
      <c r="L181" s="29">
        <v>80</v>
      </c>
      <c r="M181" s="30">
        <v>27</v>
      </c>
      <c r="N181" s="31">
        <f>(M181/29)*100</f>
        <v>93.103448275862064</v>
      </c>
      <c r="O181" s="37">
        <f>0.3*E181+0.3*F181+0.3*((G181+H181+I181+J181)/4)+0.075*L181+0.025*N181</f>
        <v>78.077586206896555</v>
      </c>
      <c r="P181" s="24" t="s">
        <v>213</v>
      </c>
      <c r="Q181" s="44" t="s">
        <v>11</v>
      </c>
      <c r="R181" s="6" t="s">
        <v>198</v>
      </c>
      <c r="S181" s="7">
        <v>13523152</v>
      </c>
      <c r="T181" s="16" t="s">
        <v>23</v>
      </c>
      <c r="U181" s="19">
        <v>31</v>
      </c>
    </row>
    <row r="182" spans="1:21" ht="15" x14ac:dyDescent="0.25">
      <c r="A182" s="19">
        <v>32</v>
      </c>
      <c r="B182" s="16" t="s">
        <v>23</v>
      </c>
      <c r="C182" s="7">
        <v>13523153</v>
      </c>
      <c r="D182" s="28" t="s">
        <v>199</v>
      </c>
      <c r="E182" s="33">
        <v>67</v>
      </c>
      <c r="F182" s="29">
        <v>70.5</v>
      </c>
      <c r="G182" s="35">
        <v>22.5</v>
      </c>
      <c r="H182" s="36">
        <v>61</v>
      </c>
      <c r="I182" s="36">
        <v>79</v>
      </c>
      <c r="J182" s="36">
        <v>68.5</v>
      </c>
      <c r="K182" s="43" t="s">
        <v>11</v>
      </c>
      <c r="L182" s="29">
        <v>80</v>
      </c>
      <c r="M182" s="30">
        <v>27</v>
      </c>
      <c r="N182" s="31">
        <f>(M182/29)*100</f>
        <v>93.103448275862064</v>
      </c>
      <c r="O182" s="37">
        <f>0.3*E182+0.3*F182+0.3*((G182+H182+I182+J182)/4)+0.075*L182+0.025*N182</f>
        <v>66.902586206896558</v>
      </c>
      <c r="P182" s="24" t="s">
        <v>9</v>
      </c>
      <c r="Q182" s="44" t="s">
        <v>8</v>
      </c>
      <c r="R182" s="6" t="s">
        <v>199</v>
      </c>
      <c r="S182" s="7">
        <v>13523153</v>
      </c>
      <c r="T182" s="16" t="s">
        <v>23</v>
      </c>
      <c r="U182" s="19">
        <v>32</v>
      </c>
    </row>
    <row r="183" spans="1:21" ht="15" x14ac:dyDescent="0.25">
      <c r="A183" s="19">
        <v>33</v>
      </c>
      <c r="B183" s="16" t="s">
        <v>23</v>
      </c>
      <c r="C183" s="7">
        <v>13523154</v>
      </c>
      <c r="D183" s="28" t="s">
        <v>200</v>
      </c>
      <c r="E183" s="33">
        <v>50</v>
      </c>
      <c r="F183" s="29">
        <v>71.5</v>
      </c>
      <c r="G183" s="35">
        <v>86.5</v>
      </c>
      <c r="H183" s="36">
        <v>64</v>
      </c>
      <c r="I183" s="36">
        <v>58</v>
      </c>
      <c r="J183" s="36">
        <v>84.5</v>
      </c>
      <c r="K183" s="43" t="s">
        <v>219</v>
      </c>
      <c r="L183" s="29">
        <v>85</v>
      </c>
      <c r="M183" s="30">
        <v>26</v>
      </c>
      <c r="N183" s="31">
        <f>(M183/29)*100</f>
        <v>89.65517241379311</v>
      </c>
      <c r="O183" s="37">
        <f>0.3*E183+0.3*F183+0.3*((G183+H183+I183+J183)/4)+0.075*L183+0.025*N183</f>
        <v>67.041379310344823</v>
      </c>
      <c r="P183" s="24" t="s">
        <v>9</v>
      </c>
      <c r="Q183" s="44" t="s">
        <v>8</v>
      </c>
      <c r="R183" s="6" t="s">
        <v>200</v>
      </c>
      <c r="S183" s="7">
        <v>13523154</v>
      </c>
      <c r="T183" s="16" t="s">
        <v>23</v>
      </c>
      <c r="U183" s="19">
        <v>33</v>
      </c>
    </row>
    <row r="184" spans="1:21" ht="15" x14ac:dyDescent="0.25">
      <c r="A184" s="19">
        <v>34</v>
      </c>
      <c r="B184" s="16" t="s">
        <v>23</v>
      </c>
      <c r="C184" s="7">
        <v>13523155</v>
      </c>
      <c r="D184" s="28" t="s">
        <v>201</v>
      </c>
      <c r="E184" s="33">
        <v>52</v>
      </c>
      <c r="F184" s="29">
        <v>66.5</v>
      </c>
      <c r="G184" s="35">
        <v>60</v>
      </c>
      <c r="H184" s="36">
        <v>74</v>
      </c>
      <c r="I184" s="36">
        <v>48</v>
      </c>
      <c r="J184" s="36">
        <v>65.5</v>
      </c>
      <c r="K184" s="43" t="s">
        <v>10</v>
      </c>
      <c r="L184" s="29">
        <v>85</v>
      </c>
      <c r="M184" s="30">
        <v>28</v>
      </c>
      <c r="N184" s="31">
        <f>(M184/29)*100</f>
        <v>96.551724137931032</v>
      </c>
      <c r="O184" s="37">
        <f>0.3*E184+0.3*F184+0.3*((G184+H184+I184+J184)/4)+0.075*L184+0.025*N184</f>
        <v>62.901293103448275</v>
      </c>
      <c r="P184" s="24" t="s">
        <v>11</v>
      </c>
      <c r="Q184" s="44" t="s">
        <v>8</v>
      </c>
      <c r="R184" s="6" t="s">
        <v>201</v>
      </c>
      <c r="S184" s="7">
        <v>13523155</v>
      </c>
      <c r="T184" s="16" t="s">
        <v>23</v>
      </c>
      <c r="U184" s="19">
        <v>34</v>
      </c>
    </row>
    <row r="185" spans="1:21" ht="15" x14ac:dyDescent="0.25">
      <c r="A185" s="19">
        <v>35</v>
      </c>
      <c r="B185" s="16" t="s">
        <v>23</v>
      </c>
      <c r="C185" s="7">
        <v>13523156</v>
      </c>
      <c r="D185" s="28" t="s">
        <v>202</v>
      </c>
      <c r="E185" s="33">
        <v>74</v>
      </c>
      <c r="F185" s="29">
        <v>74</v>
      </c>
      <c r="G185" s="35">
        <v>84.5</v>
      </c>
      <c r="H185" s="36">
        <v>57.5</v>
      </c>
      <c r="I185" s="36">
        <v>98</v>
      </c>
      <c r="J185" s="36">
        <v>63</v>
      </c>
      <c r="K185" s="43" t="s">
        <v>10</v>
      </c>
      <c r="L185" s="32">
        <v>85</v>
      </c>
      <c r="M185" s="30">
        <v>24</v>
      </c>
      <c r="N185" s="31">
        <f>(M185/29)*100</f>
        <v>82.758620689655174</v>
      </c>
      <c r="O185" s="37">
        <f>0.3*E185+0.3*F185+0.3*((G185+H185+I185+J185)/4)+0.075*L185+0.025*N185</f>
        <v>75.568965517241381</v>
      </c>
      <c r="P185" s="21"/>
      <c r="Q185" s="44" t="s">
        <v>11</v>
      </c>
      <c r="R185" s="6" t="s">
        <v>202</v>
      </c>
      <c r="S185" s="7">
        <v>13523156</v>
      </c>
      <c r="T185" s="16" t="s">
        <v>23</v>
      </c>
      <c r="U185" s="19">
        <v>35</v>
      </c>
    </row>
    <row r="186" spans="1:21" ht="15" x14ac:dyDescent="0.25">
      <c r="A186" s="19">
        <v>36</v>
      </c>
      <c r="B186" s="16" t="s">
        <v>23</v>
      </c>
      <c r="C186" s="7">
        <v>13523157</v>
      </c>
      <c r="D186" s="28" t="s">
        <v>203</v>
      </c>
      <c r="E186" s="33">
        <v>42</v>
      </c>
      <c r="F186" s="29">
        <v>41</v>
      </c>
      <c r="G186" s="35">
        <v>27</v>
      </c>
      <c r="H186" s="36">
        <v>18.5</v>
      </c>
      <c r="I186" s="36">
        <v>37</v>
      </c>
      <c r="J186" s="36">
        <v>31</v>
      </c>
      <c r="K186" s="43" t="s">
        <v>217</v>
      </c>
      <c r="L186" s="29">
        <v>80</v>
      </c>
      <c r="M186" s="30">
        <v>28</v>
      </c>
      <c r="N186" s="31">
        <f>(M186/29)*100</f>
        <v>96.551724137931032</v>
      </c>
      <c r="O186" s="37">
        <f>0.3*E186+0.3*F186+0.3*((G186+H186+I186+J186)/4)+0.075*L186+0.025*N186</f>
        <v>41.826293103448272</v>
      </c>
      <c r="P186" s="24" t="s">
        <v>13</v>
      </c>
      <c r="Q186" s="44" t="s">
        <v>15</v>
      </c>
      <c r="R186" s="6" t="s">
        <v>203</v>
      </c>
      <c r="S186" s="7">
        <v>13523157</v>
      </c>
      <c r="T186" s="16" t="s">
        <v>23</v>
      </c>
      <c r="U186" s="19">
        <v>36</v>
      </c>
    </row>
    <row r="187" spans="1:21" ht="15" x14ac:dyDescent="0.25">
      <c r="A187" s="19">
        <v>37</v>
      </c>
      <c r="B187" s="16" t="s">
        <v>23</v>
      </c>
      <c r="C187" s="7">
        <v>13523158</v>
      </c>
      <c r="D187" s="28" t="s">
        <v>204</v>
      </c>
      <c r="E187" s="33">
        <v>56</v>
      </c>
      <c r="F187" s="29">
        <v>40.5</v>
      </c>
      <c r="G187" s="35">
        <v>46.5</v>
      </c>
      <c r="H187" s="36">
        <v>38</v>
      </c>
      <c r="I187" s="36">
        <v>45</v>
      </c>
      <c r="J187" s="36">
        <v>21.5</v>
      </c>
      <c r="K187" s="43" t="s">
        <v>11</v>
      </c>
      <c r="L187" s="29">
        <v>80</v>
      </c>
      <c r="M187" s="30">
        <v>28</v>
      </c>
      <c r="N187" s="31">
        <f>(M187/29)*100</f>
        <v>96.551724137931032</v>
      </c>
      <c r="O187" s="37">
        <f>0.3*E187+0.3*F187+0.3*((G187+H187+I187+J187)/4)+0.075*L187+0.025*N187</f>
        <v>48.688793103448283</v>
      </c>
      <c r="P187" s="21"/>
      <c r="Q187" s="44" t="s">
        <v>13</v>
      </c>
      <c r="R187" s="6" t="s">
        <v>204</v>
      </c>
      <c r="S187" s="7">
        <v>13523158</v>
      </c>
      <c r="T187" s="16" t="s">
        <v>23</v>
      </c>
      <c r="U187" s="19">
        <v>37</v>
      </c>
    </row>
    <row r="188" spans="1:21" ht="15" x14ac:dyDescent="0.25">
      <c r="A188" s="19">
        <v>38</v>
      </c>
      <c r="B188" s="20" t="s">
        <v>23</v>
      </c>
      <c r="C188" s="7">
        <v>13523159</v>
      </c>
      <c r="D188" s="28" t="s">
        <v>205</v>
      </c>
      <c r="E188" s="34">
        <v>82</v>
      </c>
      <c r="F188" s="29">
        <v>72</v>
      </c>
      <c r="G188" s="35">
        <v>91</v>
      </c>
      <c r="H188" s="36">
        <v>80</v>
      </c>
      <c r="I188" s="36">
        <v>104</v>
      </c>
      <c r="J188" s="36">
        <v>86.5</v>
      </c>
      <c r="K188" s="43" t="s">
        <v>10</v>
      </c>
      <c r="L188" s="34">
        <v>85</v>
      </c>
      <c r="M188" s="30">
        <v>28</v>
      </c>
      <c r="N188" s="31">
        <f>(M188/29)*100</f>
        <v>96.551724137931032</v>
      </c>
      <c r="O188" s="37">
        <f>0.3*E188+0.3*F188+0.3*((G188+H188+I188+J188)/4)+0.075*L188+0.025*N188</f>
        <v>82.10129310344827</v>
      </c>
      <c r="P188" s="24" t="s">
        <v>11</v>
      </c>
      <c r="Q188" s="44" t="s">
        <v>10</v>
      </c>
      <c r="R188" s="22" t="s">
        <v>205</v>
      </c>
      <c r="S188" s="23">
        <v>13523159</v>
      </c>
      <c r="T188" s="20" t="s">
        <v>23</v>
      </c>
      <c r="U188" s="23">
        <v>38</v>
      </c>
    </row>
    <row r="189" spans="1:21" ht="15" x14ac:dyDescent="0.25">
      <c r="A189" s="19">
        <v>39</v>
      </c>
      <c r="B189" s="20" t="s">
        <v>23</v>
      </c>
      <c r="C189" s="7">
        <v>13523160</v>
      </c>
      <c r="D189" s="28" t="s">
        <v>206</v>
      </c>
      <c r="E189" s="34">
        <v>72</v>
      </c>
      <c r="F189" s="29">
        <v>90.5</v>
      </c>
      <c r="G189" s="35">
        <v>69.5</v>
      </c>
      <c r="H189" s="36">
        <v>71.5</v>
      </c>
      <c r="I189" s="36">
        <v>87</v>
      </c>
      <c r="J189" s="36">
        <v>86.5</v>
      </c>
      <c r="K189" s="43" t="s">
        <v>11</v>
      </c>
      <c r="L189" s="34">
        <v>80</v>
      </c>
      <c r="M189" s="30">
        <v>27</v>
      </c>
      <c r="N189" s="31">
        <f>(M189/29)*100</f>
        <v>93.103448275862064</v>
      </c>
      <c r="O189" s="37">
        <f>0.3*E189+0.3*F189+0.3*((G189+H189+I189+J189)/4)+0.075*L189+0.025*N189</f>
        <v>80.665086206896561</v>
      </c>
      <c r="P189" s="24" t="s">
        <v>11</v>
      </c>
      <c r="Q189" s="44" t="s">
        <v>10</v>
      </c>
      <c r="R189" s="22" t="s">
        <v>206</v>
      </c>
      <c r="S189" s="23">
        <v>13523160</v>
      </c>
      <c r="T189" s="20" t="s">
        <v>23</v>
      </c>
      <c r="U189" s="23">
        <v>39</v>
      </c>
    </row>
    <row r="190" spans="1:21" ht="15" x14ac:dyDescent="0.25">
      <c r="A190" s="19">
        <v>40</v>
      </c>
      <c r="B190" s="20" t="s">
        <v>23</v>
      </c>
      <c r="C190" s="7">
        <v>13523161</v>
      </c>
      <c r="D190" s="28" t="s">
        <v>207</v>
      </c>
      <c r="E190" s="34">
        <v>71</v>
      </c>
      <c r="F190" s="29">
        <v>91.5</v>
      </c>
      <c r="G190" s="35">
        <v>75.5</v>
      </c>
      <c r="H190" s="36">
        <v>87</v>
      </c>
      <c r="I190" s="36">
        <v>77</v>
      </c>
      <c r="J190" s="36">
        <v>58</v>
      </c>
      <c r="K190" s="43" t="s">
        <v>217</v>
      </c>
      <c r="L190" s="34">
        <v>80</v>
      </c>
      <c r="M190" s="30">
        <v>28</v>
      </c>
      <c r="N190" s="31">
        <f>(M190/29)*100</f>
        <v>96.551724137931032</v>
      </c>
      <c r="O190" s="37">
        <f>0.3*E190+0.3*F190+0.3*((G190+H190+I190+J190)/4)+0.075*L190+0.025*N190</f>
        <v>79.47629310344827</v>
      </c>
      <c r="P190" s="24" t="s">
        <v>11</v>
      </c>
      <c r="Q190" s="44" t="s">
        <v>11</v>
      </c>
      <c r="R190" s="22" t="s">
        <v>207</v>
      </c>
      <c r="S190" s="23">
        <v>13523161</v>
      </c>
      <c r="T190" s="20" t="s">
        <v>23</v>
      </c>
      <c r="U190" s="23">
        <v>40</v>
      </c>
    </row>
    <row r="191" spans="1:21" ht="15" x14ac:dyDescent="0.25">
      <c r="A191" s="19">
        <v>41</v>
      </c>
      <c r="B191" s="20" t="s">
        <v>23</v>
      </c>
      <c r="C191" s="7">
        <v>13523162</v>
      </c>
      <c r="D191" s="28" t="s">
        <v>208</v>
      </c>
      <c r="E191" s="34">
        <v>41</v>
      </c>
      <c r="F191" s="29">
        <v>70</v>
      </c>
      <c r="G191" s="35">
        <v>58.5</v>
      </c>
      <c r="H191" s="36">
        <v>54.5</v>
      </c>
      <c r="I191" s="36">
        <v>75</v>
      </c>
      <c r="J191" s="36">
        <v>75</v>
      </c>
      <c r="K191" s="43" t="s">
        <v>219</v>
      </c>
      <c r="L191" s="34">
        <v>85</v>
      </c>
      <c r="M191" s="30">
        <v>27</v>
      </c>
      <c r="N191" s="31">
        <f>(M191/29)*100</f>
        <v>93.103448275862064</v>
      </c>
      <c r="O191" s="37">
        <f>0.3*E191+0.3*F191+0.3*((G191+H191+I191+J191)/4)+0.075*L191+0.025*N191</f>
        <v>61.727586206896547</v>
      </c>
      <c r="P191" s="24" t="s">
        <v>9</v>
      </c>
      <c r="Q191" s="44" t="s">
        <v>8</v>
      </c>
      <c r="R191" s="22" t="s">
        <v>208</v>
      </c>
      <c r="S191" s="23">
        <v>13523162</v>
      </c>
      <c r="T191" s="20" t="s">
        <v>23</v>
      </c>
      <c r="U191" s="23">
        <v>41</v>
      </c>
    </row>
    <row r="192" spans="1:21" ht="15" x14ac:dyDescent="0.25">
      <c r="A192" s="19">
        <v>42</v>
      </c>
      <c r="B192" s="20" t="s">
        <v>23</v>
      </c>
      <c r="C192" s="7">
        <v>13523163</v>
      </c>
      <c r="D192" s="28" t="s">
        <v>209</v>
      </c>
      <c r="E192" s="34">
        <v>32</v>
      </c>
      <c r="F192" s="29">
        <v>61.5</v>
      </c>
      <c r="G192" s="35">
        <v>25</v>
      </c>
      <c r="H192" s="36">
        <v>34</v>
      </c>
      <c r="I192" s="36">
        <v>67</v>
      </c>
      <c r="J192" s="36">
        <v>17.5</v>
      </c>
      <c r="K192" s="43" t="s">
        <v>9</v>
      </c>
      <c r="L192" s="34">
        <v>75</v>
      </c>
      <c r="M192" s="30">
        <v>28</v>
      </c>
      <c r="N192" s="31">
        <f>(M192/29)*100</f>
        <v>96.551724137931032</v>
      </c>
      <c r="O192" s="37">
        <f>0.3*E192+0.3*F192+0.3*((G192+H192+I192+J192)/4)+0.075*L192+0.025*N192</f>
        <v>46.851293103448278</v>
      </c>
      <c r="P192" s="24" t="s">
        <v>9</v>
      </c>
      <c r="Q192" s="44" t="s">
        <v>13</v>
      </c>
      <c r="R192" s="22" t="s">
        <v>209</v>
      </c>
      <c r="S192" s="23">
        <v>13523163</v>
      </c>
      <c r="T192" s="20" t="s">
        <v>23</v>
      </c>
      <c r="U192" s="23">
        <v>42</v>
      </c>
    </row>
    <row r="193" spans="1:21" ht="15" x14ac:dyDescent="0.25">
      <c r="A193" s="19">
        <v>43</v>
      </c>
      <c r="B193" s="20" t="s">
        <v>23</v>
      </c>
      <c r="C193" s="7">
        <v>13523164</v>
      </c>
      <c r="D193" s="28" t="s">
        <v>210</v>
      </c>
      <c r="E193" s="34">
        <v>40</v>
      </c>
      <c r="F193" s="29">
        <v>37.5</v>
      </c>
      <c r="G193" s="35">
        <v>39</v>
      </c>
      <c r="H193" s="36">
        <v>39</v>
      </c>
      <c r="I193" s="36">
        <v>27</v>
      </c>
      <c r="J193" s="36">
        <v>20.5</v>
      </c>
      <c r="K193" s="43" t="s">
        <v>218</v>
      </c>
      <c r="L193" s="34">
        <v>90</v>
      </c>
      <c r="M193" s="30">
        <v>25</v>
      </c>
      <c r="N193" s="31">
        <f>(M193/29)*100</f>
        <v>86.206896551724128</v>
      </c>
      <c r="O193" s="37">
        <f>0.3*E193+0.3*F193+0.3*((G193+H193+I193+J193)/4)+0.075*L193+0.025*N193</f>
        <v>41.567672413793105</v>
      </c>
      <c r="P193" s="24" t="s">
        <v>14</v>
      </c>
      <c r="Q193" s="44" t="s">
        <v>15</v>
      </c>
      <c r="R193" s="22" t="s">
        <v>210</v>
      </c>
      <c r="S193" s="23">
        <v>13523164</v>
      </c>
      <c r="T193" s="20" t="s">
        <v>23</v>
      </c>
      <c r="U193" s="23">
        <v>43</v>
      </c>
    </row>
    <row r="194" spans="1:21" ht="12.75" x14ac:dyDescent="0.2">
      <c r="O194" s="17"/>
      <c r="P194" s="17"/>
    </row>
    <row r="195" spans="1:21" ht="12.75" x14ac:dyDescent="0.2">
      <c r="O195" s="17"/>
      <c r="P195" s="17"/>
    </row>
    <row r="196" spans="1:21" ht="12.75" x14ac:dyDescent="0.2">
      <c r="O196" s="17"/>
      <c r="P196" s="17"/>
    </row>
    <row r="197" spans="1:21" ht="12.75" x14ac:dyDescent="0.2">
      <c r="O197" s="17"/>
      <c r="P197" s="17"/>
    </row>
    <row r="198" spans="1:21" ht="12.75" x14ac:dyDescent="0.2">
      <c r="O198" s="17"/>
      <c r="P198" s="17"/>
    </row>
    <row r="199" spans="1:21" ht="12.75" x14ac:dyDescent="0.2">
      <c r="O199" s="17"/>
      <c r="P199" s="17"/>
    </row>
    <row r="200" spans="1:21" ht="12.75" x14ac:dyDescent="0.2">
      <c r="O200" s="17"/>
      <c r="P200" s="17"/>
    </row>
    <row r="201" spans="1:21" ht="12.75" x14ac:dyDescent="0.2">
      <c r="O201" s="17"/>
      <c r="P201" s="17"/>
    </row>
    <row r="202" spans="1:21" ht="12.75" x14ac:dyDescent="0.2">
      <c r="O202" s="17"/>
      <c r="P202" s="17"/>
    </row>
    <row r="203" spans="1:21" ht="12.75" x14ac:dyDescent="0.2">
      <c r="O203" s="17"/>
      <c r="P203" s="17"/>
    </row>
    <row r="204" spans="1:21" ht="12.75" x14ac:dyDescent="0.2">
      <c r="O204" s="17"/>
      <c r="P204" s="17"/>
    </row>
    <row r="205" spans="1:21" ht="12.75" x14ac:dyDescent="0.2">
      <c r="O205" s="17"/>
      <c r="P205" s="17"/>
    </row>
    <row r="206" spans="1:21" ht="12.75" x14ac:dyDescent="0.2">
      <c r="O206" s="17"/>
      <c r="P206" s="17"/>
    </row>
    <row r="207" spans="1:21" ht="12.75" x14ac:dyDescent="0.2">
      <c r="O207" s="17"/>
      <c r="P207" s="17"/>
    </row>
    <row r="208" spans="1:21" ht="12.75" x14ac:dyDescent="0.2">
      <c r="O208" s="17"/>
      <c r="P208" s="17"/>
    </row>
    <row r="209" spans="15:16" ht="12.75" x14ac:dyDescent="0.2">
      <c r="O209" s="17"/>
      <c r="P209" s="17"/>
    </row>
    <row r="210" spans="15:16" ht="12.75" x14ac:dyDescent="0.2">
      <c r="O210" s="17"/>
      <c r="P210" s="17"/>
    </row>
    <row r="211" spans="15:16" ht="12.75" x14ac:dyDescent="0.2">
      <c r="O211" s="17"/>
      <c r="P211" s="17"/>
    </row>
    <row r="212" spans="15:16" ht="12.75" x14ac:dyDescent="0.2">
      <c r="O212" s="17"/>
      <c r="P212" s="17"/>
    </row>
    <row r="213" spans="15:16" ht="12.75" x14ac:dyDescent="0.2">
      <c r="O213" s="17"/>
      <c r="P213" s="17"/>
    </row>
    <row r="214" spans="15:16" ht="12.75" x14ac:dyDescent="0.2">
      <c r="O214" s="17"/>
      <c r="P214" s="17"/>
    </row>
    <row r="215" spans="15:16" ht="12.75" x14ac:dyDescent="0.2">
      <c r="O215" s="17"/>
      <c r="P215" s="17"/>
    </row>
    <row r="216" spans="15:16" ht="12.75" x14ac:dyDescent="0.2">
      <c r="O216" s="17"/>
      <c r="P216" s="17"/>
    </row>
    <row r="217" spans="15:16" ht="12.75" x14ac:dyDescent="0.2">
      <c r="O217" s="17"/>
      <c r="P217" s="17"/>
    </row>
    <row r="218" spans="15:16" ht="12.75" x14ac:dyDescent="0.2">
      <c r="O218" s="17"/>
      <c r="P218" s="17"/>
    </row>
    <row r="219" spans="15:16" ht="12.75" x14ac:dyDescent="0.2">
      <c r="O219" s="17"/>
      <c r="P219" s="17"/>
    </row>
    <row r="220" spans="15:16" ht="12.75" x14ac:dyDescent="0.2">
      <c r="O220" s="17"/>
      <c r="P220" s="17"/>
    </row>
    <row r="221" spans="15:16" ht="12.75" x14ac:dyDescent="0.2">
      <c r="O221" s="17"/>
      <c r="P221" s="17"/>
    </row>
    <row r="222" spans="15:16" ht="12.75" x14ac:dyDescent="0.2">
      <c r="O222" s="17"/>
      <c r="P222" s="17"/>
    </row>
    <row r="223" spans="15:16" ht="12.75" x14ac:dyDescent="0.2">
      <c r="O223" s="17"/>
      <c r="P223" s="17"/>
    </row>
    <row r="224" spans="15:16" ht="12.75" x14ac:dyDescent="0.2">
      <c r="O224" s="17"/>
      <c r="P224" s="17"/>
    </row>
    <row r="225" spans="15:16" ht="12.75" x14ac:dyDescent="0.2">
      <c r="O225" s="17"/>
      <c r="P225" s="17"/>
    </row>
    <row r="226" spans="15:16" ht="12.75" x14ac:dyDescent="0.2">
      <c r="O226" s="17"/>
      <c r="P226" s="17"/>
    </row>
    <row r="227" spans="15:16" ht="12.75" x14ac:dyDescent="0.2">
      <c r="O227" s="17"/>
      <c r="P227" s="17"/>
    </row>
    <row r="228" spans="15:16" ht="12.75" x14ac:dyDescent="0.2">
      <c r="O228" s="17"/>
      <c r="P228" s="17"/>
    </row>
    <row r="229" spans="15:16" ht="12.75" x14ac:dyDescent="0.2">
      <c r="O229" s="17"/>
      <c r="P229" s="17"/>
    </row>
    <row r="230" spans="15:16" ht="12.75" x14ac:dyDescent="0.2">
      <c r="O230" s="17"/>
      <c r="P230" s="17"/>
    </row>
    <row r="231" spans="15:16" ht="12.75" x14ac:dyDescent="0.2">
      <c r="O231" s="17"/>
      <c r="P231" s="17"/>
    </row>
    <row r="232" spans="15:16" ht="12.75" x14ac:dyDescent="0.2">
      <c r="O232" s="17"/>
      <c r="P232" s="17"/>
    </row>
    <row r="233" spans="15:16" ht="12.75" x14ac:dyDescent="0.2">
      <c r="O233" s="17"/>
      <c r="P233" s="17"/>
    </row>
    <row r="234" spans="15:16" ht="12.75" x14ac:dyDescent="0.2">
      <c r="O234" s="17"/>
      <c r="P234" s="17"/>
    </row>
    <row r="235" spans="15:16" ht="12.75" x14ac:dyDescent="0.2">
      <c r="O235" s="17"/>
      <c r="P235" s="17"/>
    </row>
    <row r="236" spans="15:16" ht="12.75" x14ac:dyDescent="0.2">
      <c r="O236" s="17"/>
      <c r="P236" s="17"/>
    </row>
    <row r="237" spans="15:16" ht="12.75" x14ac:dyDescent="0.2">
      <c r="O237" s="17"/>
      <c r="P237" s="17"/>
    </row>
    <row r="238" spans="15:16" ht="12.75" x14ac:dyDescent="0.2">
      <c r="O238" s="17"/>
      <c r="P238" s="17"/>
    </row>
    <row r="239" spans="15:16" ht="12.75" x14ac:dyDescent="0.2">
      <c r="O239" s="17"/>
      <c r="P239" s="17"/>
    </row>
    <row r="240" spans="15:16" ht="12.75" x14ac:dyDescent="0.2">
      <c r="O240" s="17"/>
      <c r="P240" s="17"/>
    </row>
    <row r="241" spans="15:16" ht="12.75" x14ac:dyDescent="0.2">
      <c r="O241" s="17"/>
      <c r="P241" s="17"/>
    </row>
    <row r="242" spans="15:16" ht="12.75" x14ac:dyDescent="0.2">
      <c r="O242" s="17"/>
      <c r="P242" s="17"/>
    </row>
    <row r="243" spans="15:16" ht="12.75" x14ac:dyDescent="0.2">
      <c r="O243" s="17"/>
      <c r="P243" s="17"/>
    </row>
    <row r="244" spans="15:16" ht="12.75" x14ac:dyDescent="0.2">
      <c r="O244" s="17"/>
      <c r="P244" s="17"/>
    </row>
    <row r="245" spans="15:16" ht="12.75" x14ac:dyDescent="0.2">
      <c r="O245" s="17"/>
      <c r="P245" s="17"/>
    </row>
    <row r="246" spans="15:16" ht="12.75" x14ac:dyDescent="0.2">
      <c r="O246" s="17"/>
      <c r="P246" s="17"/>
    </row>
    <row r="247" spans="15:16" ht="12.75" x14ac:dyDescent="0.2">
      <c r="O247" s="17"/>
      <c r="P247" s="17"/>
    </row>
    <row r="248" spans="15:16" ht="12.75" x14ac:dyDescent="0.2">
      <c r="O248" s="17"/>
      <c r="P248" s="17"/>
    </row>
    <row r="249" spans="15:16" ht="12.75" x14ac:dyDescent="0.2">
      <c r="O249" s="17"/>
      <c r="P249" s="17"/>
    </row>
    <row r="250" spans="15:16" ht="12.75" x14ac:dyDescent="0.2">
      <c r="O250" s="17"/>
      <c r="P250" s="17"/>
    </row>
    <row r="251" spans="15:16" ht="12.75" x14ac:dyDescent="0.2">
      <c r="O251" s="17"/>
      <c r="P251" s="17"/>
    </row>
    <row r="252" spans="15:16" ht="12.75" x14ac:dyDescent="0.2">
      <c r="O252" s="17"/>
      <c r="P252" s="17"/>
    </row>
    <row r="253" spans="15:16" ht="12.75" x14ac:dyDescent="0.2">
      <c r="O253" s="17"/>
      <c r="P253" s="17"/>
    </row>
    <row r="254" spans="15:16" ht="12.75" x14ac:dyDescent="0.2">
      <c r="O254" s="17"/>
      <c r="P254" s="17"/>
    </row>
    <row r="255" spans="15:16" ht="12.75" x14ac:dyDescent="0.2">
      <c r="O255" s="17"/>
      <c r="P255" s="17"/>
    </row>
    <row r="256" spans="15:16" ht="12.75" x14ac:dyDescent="0.2">
      <c r="O256" s="17"/>
      <c r="P256" s="17"/>
    </row>
    <row r="257" spans="15:16" ht="12.75" x14ac:dyDescent="0.2">
      <c r="O257" s="17"/>
      <c r="P257" s="17"/>
    </row>
    <row r="258" spans="15:16" ht="12.75" x14ac:dyDescent="0.2">
      <c r="O258" s="17"/>
      <c r="P258" s="17"/>
    </row>
    <row r="259" spans="15:16" ht="12.75" x14ac:dyDescent="0.2">
      <c r="O259" s="17"/>
      <c r="P259" s="17"/>
    </row>
    <row r="260" spans="15:16" ht="12.75" x14ac:dyDescent="0.2">
      <c r="O260" s="17"/>
      <c r="P260" s="17"/>
    </row>
    <row r="261" spans="15:16" ht="12.75" x14ac:dyDescent="0.2">
      <c r="O261" s="17"/>
      <c r="P261" s="17"/>
    </row>
    <row r="262" spans="15:16" ht="12.75" x14ac:dyDescent="0.2">
      <c r="O262" s="17"/>
      <c r="P262" s="17"/>
    </row>
    <row r="263" spans="15:16" ht="12.75" x14ac:dyDescent="0.2">
      <c r="O263" s="17"/>
      <c r="P263" s="17"/>
    </row>
    <row r="264" spans="15:16" ht="12.75" x14ac:dyDescent="0.2">
      <c r="O264" s="17"/>
      <c r="P264" s="17"/>
    </row>
    <row r="265" spans="15:16" ht="12.75" x14ac:dyDescent="0.2">
      <c r="O265" s="17"/>
      <c r="P265" s="17"/>
    </row>
    <row r="266" spans="15:16" ht="12.75" x14ac:dyDescent="0.2">
      <c r="O266" s="17"/>
      <c r="P266" s="17"/>
    </row>
    <row r="267" spans="15:16" ht="12.75" x14ac:dyDescent="0.2">
      <c r="O267" s="17"/>
      <c r="P267" s="17"/>
    </row>
    <row r="268" spans="15:16" ht="12.75" x14ac:dyDescent="0.2">
      <c r="O268" s="17"/>
      <c r="P268" s="17"/>
    </row>
    <row r="269" spans="15:16" ht="12.75" x14ac:dyDescent="0.2">
      <c r="O269" s="17"/>
      <c r="P269" s="17"/>
    </row>
    <row r="270" spans="15:16" ht="12.75" x14ac:dyDescent="0.2">
      <c r="O270" s="17"/>
      <c r="P270" s="17"/>
    </row>
    <row r="271" spans="15:16" ht="12.75" x14ac:dyDescent="0.2">
      <c r="O271" s="17"/>
      <c r="P271" s="17"/>
    </row>
    <row r="272" spans="15:16" ht="12.75" x14ac:dyDescent="0.2">
      <c r="O272" s="17"/>
      <c r="P272" s="17"/>
    </row>
    <row r="273" spans="15:16" ht="12.75" x14ac:dyDescent="0.2">
      <c r="O273" s="17"/>
      <c r="P273" s="17"/>
    </row>
    <row r="274" spans="15:16" ht="12.75" x14ac:dyDescent="0.2">
      <c r="O274" s="17"/>
      <c r="P274" s="17"/>
    </row>
    <row r="275" spans="15:16" ht="12.75" x14ac:dyDescent="0.2">
      <c r="O275" s="17"/>
      <c r="P275" s="17"/>
    </row>
    <row r="276" spans="15:16" ht="12.75" x14ac:dyDescent="0.2">
      <c r="O276" s="17"/>
      <c r="P276" s="17"/>
    </row>
    <row r="277" spans="15:16" ht="12.75" x14ac:dyDescent="0.2">
      <c r="O277" s="17"/>
      <c r="P277" s="17"/>
    </row>
    <row r="278" spans="15:16" ht="12.75" x14ac:dyDescent="0.2">
      <c r="O278" s="17"/>
      <c r="P278" s="17"/>
    </row>
    <row r="279" spans="15:16" ht="12.75" x14ac:dyDescent="0.2">
      <c r="O279" s="17"/>
      <c r="P279" s="17"/>
    </row>
    <row r="280" spans="15:16" ht="12.75" x14ac:dyDescent="0.2">
      <c r="O280" s="17"/>
      <c r="P280" s="17"/>
    </row>
    <row r="281" spans="15:16" ht="12.75" x14ac:dyDescent="0.2">
      <c r="O281" s="17"/>
      <c r="P281" s="17"/>
    </row>
    <row r="282" spans="15:16" ht="12.75" x14ac:dyDescent="0.2">
      <c r="O282" s="17"/>
      <c r="P282" s="17"/>
    </row>
    <row r="283" spans="15:16" ht="12.75" x14ac:dyDescent="0.2">
      <c r="O283" s="17"/>
      <c r="P283" s="17"/>
    </row>
    <row r="284" spans="15:16" ht="12.75" x14ac:dyDescent="0.2">
      <c r="O284" s="17"/>
      <c r="P284" s="17"/>
    </row>
    <row r="285" spans="15:16" ht="12.75" x14ac:dyDescent="0.2">
      <c r="O285" s="17"/>
      <c r="P285" s="17"/>
    </row>
    <row r="286" spans="15:16" ht="12.75" x14ac:dyDescent="0.2">
      <c r="O286" s="17"/>
      <c r="P286" s="17"/>
    </row>
    <row r="287" spans="15:16" ht="12.75" x14ac:dyDescent="0.2">
      <c r="O287" s="17"/>
      <c r="P287" s="17"/>
    </row>
    <row r="288" spans="15:16" ht="12.75" x14ac:dyDescent="0.2">
      <c r="O288" s="17"/>
      <c r="P288" s="17"/>
    </row>
    <row r="289" spans="15:16" ht="12.75" x14ac:dyDescent="0.2">
      <c r="O289" s="17"/>
      <c r="P289" s="17"/>
    </row>
    <row r="290" spans="15:16" ht="12.75" x14ac:dyDescent="0.2">
      <c r="O290" s="17"/>
      <c r="P290" s="17"/>
    </row>
    <row r="291" spans="15:16" ht="12.75" x14ac:dyDescent="0.2">
      <c r="O291" s="17"/>
      <c r="P291" s="17"/>
    </row>
    <row r="292" spans="15:16" ht="12.75" x14ac:dyDescent="0.2">
      <c r="O292" s="17"/>
      <c r="P292" s="17"/>
    </row>
    <row r="293" spans="15:16" ht="12.75" x14ac:dyDescent="0.2">
      <c r="O293" s="17"/>
      <c r="P293" s="17"/>
    </row>
    <row r="294" spans="15:16" ht="12.75" x14ac:dyDescent="0.2">
      <c r="O294" s="17"/>
      <c r="P294" s="17"/>
    </row>
    <row r="295" spans="15:16" ht="12.75" x14ac:dyDescent="0.2">
      <c r="O295" s="17"/>
      <c r="P295" s="17"/>
    </row>
    <row r="296" spans="15:16" ht="12.75" x14ac:dyDescent="0.2">
      <c r="O296" s="17"/>
      <c r="P296" s="17"/>
    </row>
    <row r="297" spans="15:16" ht="12.75" x14ac:dyDescent="0.2">
      <c r="O297" s="17"/>
      <c r="P297" s="17"/>
    </row>
    <row r="298" spans="15:16" ht="12.75" x14ac:dyDescent="0.2">
      <c r="O298" s="17"/>
      <c r="P298" s="17"/>
    </row>
    <row r="299" spans="15:16" ht="12.75" x14ac:dyDescent="0.2">
      <c r="O299" s="17"/>
      <c r="P299" s="17"/>
    </row>
    <row r="300" spans="15:16" ht="12.75" x14ac:dyDescent="0.2">
      <c r="O300" s="17"/>
      <c r="P300" s="17"/>
    </row>
    <row r="301" spans="15:16" ht="12.75" x14ac:dyDescent="0.2">
      <c r="O301" s="17"/>
      <c r="P301" s="17"/>
    </row>
    <row r="302" spans="15:16" ht="12.75" x14ac:dyDescent="0.2">
      <c r="O302" s="17"/>
      <c r="P302" s="17"/>
    </row>
    <row r="303" spans="15:16" ht="12.75" x14ac:dyDescent="0.2">
      <c r="O303" s="17"/>
      <c r="P303" s="17"/>
    </row>
    <row r="304" spans="15:16" ht="12.75" x14ac:dyDescent="0.2">
      <c r="O304" s="17"/>
      <c r="P304" s="17"/>
    </row>
    <row r="305" spans="15:16" ht="12.75" x14ac:dyDescent="0.2">
      <c r="O305" s="17"/>
      <c r="P305" s="17"/>
    </row>
    <row r="306" spans="15:16" ht="12.75" x14ac:dyDescent="0.2">
      <c r="O306" s="17"/>
      <c r="P306" s="17"/>
    </row>
    <row r="307" spans="15:16" ht="12.75" x14ac:dyDescent="0.2">
      <c r="O307" s="17"/>
      <c r="P307" s="17"/>
    </row>
    <row r="308" spans="15:16" ht="12.75" x14ac:dyDescent="0.2">
      <c r="O308" s="17"/>
      <c r="P308" s="17"/>
    </row>
    <row r="309" spans="15:16" ht="12.75" x14ac:dyDescent="0.2">
      <c r="O309" s="17"/>
      <c r="P309" s="17"/>
    </row>
    <row r="310" spans="15:16" ht="12.75" x14ac:dyDescent="0.2">
      <c r="O310" s="17"/>
      <c r="P310" s="17"/>
    </row>
    <row r="311" spans="15:16" ht="12.75" x14ac:dyDescent="0.2">
      <c r="O311" s="17"/>
      <c r="P311" s="17"/>
    </row>
    <row r="312" spans="15:16" ht="12.75" x14ac:dyDescent="0.2">
      <c r="O312" s="17"/>
      <c r="P312" s="17"/>
    </row>
    <row r="313" spans="15:16" ht="12.75" x14ac:dyDescent="0.2">
      <c r="O313" s="17"/>
      <c r="P313" s="17"/>
    </row>
    <row r="314" spans="15:16" ht="12.75" x14ac:dyDescent="0.2">
      <c r="O314" s="17"/>
      <c r="P314" s="17"/>
    </row>
    <row r="315" spans="15:16" ht="12.75" x14ac:dyDescent="0.2">
      <c r="O315" s="17"/>
      <c r="P315" s="17"/>
    </row>
    <row r="316" spans="15:16" ht="12.75" x14ac:dyDescent="0.2">
      <c r="O316" s="17"/>
      <c r="P316" s="17"/>
    </row>
    <row r="317" spans="15:16" ht="12.75" x14ac:dyDescent="0.2">
      <c r="O317" s="17"/>
      <c r="P317" s="17"/>
    </row>
    <row r="318" spans="15:16" ht="12.75" x14ac:dyDescent="0.2">
      <c r="O318" s="17"/>
      <c r="P318" s="17"/>
    </row>
    <row r="319" spans="15:16" ht="12.75" x14ac:dyDescent="0.2">
      <c r="O319" s="17"/>
      <c r="P319" s="17"/>
    </row>
    <row r="320" spans="15:16" ht="12.75" x14ac:dyDescent="0.2">
      <c r="O320" s="17"/>
      <c r="P320" s="17"/>
    </row>
    <row r="321" spans="15:16" ht="12.75" x14ac:dyDescent="0.2">
      <c r="O321" s="17"/>
      <c r="P321" s="17"/>
    </row>
    <row r="322" spans="15:16" ht="12.75" x14ac:dyDescent="0.2">
      <c r="O322" s="17"/>
      <c r="P322" s="17"/>
    </row>
    <row r="323" spans="15:16" ht="12.75" x14ac:dyDescent="0.2">
      <c r="O323" s="17"/>
      <c r="P323" s="17"/>
    </row>
    <row r="324" spans="15:16" ht="12.75" x14ac:dyDescent="0.2">
      <c r="O324" s="17"/>
      <c r="P324" s="17"/>
    </row>
    <row r="325" spans="15:16" ht="12.75" x14ac:dyDescent="0.2">
      <c r="O325" s="17"/>
      <c r="P325" s="17"/>
    </row>
    <row r="326" spans="15:16" ht="12.75" x14ac:dyDescent="0.2">
      <c r="O326" s="17"/>
      <c r="P326" s="17"/>
    </row>
    <row r="327" spans="15:16" ht="12.75" x14ac:dyDescent="0.2">
      <c r="O327" s="17"/>
      <c r="P327" s="17"/>
    </row>
    <row r="328" spans="15:16" ht="12.75" x14ac:dyDescent="0.2">
      <c r="O328" s="17"/>
      <c r="P328" s="17"/>
    </row>
    <row r="329" spans="15:16" ht="12.75" x14ac:dyDescent="0.2">
      <c r="O329" s="17"/>
      <c r="P329" s="17"/>
    </row>
    <row r="330" spans="15:16" ht="12.75" x14ac:dyDescent="0.2">
      <c r="O330" s="17"/>
      <c r="P330" s="17"/>
    </row>
    <row r="331" spans="15:16" ht="12.75" x14ac:dyDescent="0.2">
      <c r="O331" s="17"/>
      <c r="P331" s="17"/>
    </row>
    <row r="332" spans="15:16" ht="12.75" x14ac:dyDescent="0.2">
      <c r="O332" s="17"/>
      <c r="P332" s="17"/>
    </row>
    <row r="333" spans="15:16" ht="12.75" x14ac:dyDescent="0.2">
      <c r="O333" s="17"/>
      <c r="P333" s="17"/>
    </row>
    <row r="334" spans="15:16" ht="12.75" x14ac:dyDescent="0.2">
      <c r="O334" s="17"/>
      <c r="P334" s="17"/>
    </row>
    <row r="335" spans="15:16" ht="12.75" x14ac:dyDescent="0.2">
      <c r="O335" s="17"/>
      <c r="P335" s="17"/>
    </row>
    <row r="336" spans="15:16" ht="12.75" x14ac:dyDescent="0.2">
      <c r="O336" s="17"/>
      <c r="P336" s="17"/>
    </row>
    <row r="337" spans="15:16" ht="12.75" x14ac:dyDescent="0.2">
      <c r="O337" s="17"/>
      <c r="P337" s="17"/>
    </row>
    <row r="338" spans="15:16" ht="12.75" x14ac:dyDescent="0.2">
      <c r="O338" s="17"/>
      <c r="P338" s="17"/>
    </row>
    <row r="339" spans="15:16" ht="12.75" x14ac:dyDescent="0.2">
      <c r="O339" s="17"/>
      <c r="P339" s="17"/>
    </row>
    <row r="340" spans="15:16" ht="12.75" x14ac:dyDescent="0.2">
      <c r="O340" s="17"/>
      <c r="P340" s="17"/>
    </row>
    <row r="341" spans="15:16" ht="12.75" x14ac:dyDescent="0.2">
      <c r="O341" s="17"/>
      <c r="P341" s="17"/>
    </row>
    <row r="342" spans="15:16" ht="12.75" x14ac:dyDescent="0.2">
      <c r="O342" s="17"/>
      <c r="P342" s="17"/>
    </row>
    <row r="343" spans="15:16" ht="12.75" x14ac:dyDescent="0.2">
      <c r="O343" s="17"/>
      <c r="P343" s="17"/>
    </row>
    <row r="344" spans="15:16" ht="12.75" x14ac:dyDescent="0.2">
      <c r="O344" s="17"/>
      <c r="P344" s="17"/>
    </row>
    <row r="345" spans="15:16" ht="12.75" x14ac:dyDescent="0.2">
      <c r="O345" s="17"/>
      <c r="P345" s="17"/>
    </row>
    <row r="346" spans="15:16" ht="12.75" x14ac:dyDescent="0.2">
      <c r="O346" s="17"/>
      <c r="P346" s="17"/>
    </row>
    <row r="347" spans="15:16" ht="12.75" x14ac:dyDescent="0.2">
      <c r="O347" s="17"/>
      <c r="P347" s="17"/>
    </row>
    <row r="348" spans="15:16" ht="12.75" x14ac:dyDescent="0.2">
      <c r="O348" s="17"/>
      <c r="P348" s="17"/>
    </row>
    <row r="349" spans="15:16" ht="12.75" x14ac:dyDescent="0.2">
      <c r="O349" s="17"/>
      <c r="P349" s="17"/>
    </row>
    <row r="350" spans="15:16" ht="12.75" x14ac:dyDescent="0.2">
      <c r="O350" s="17"/>
      <c r="P350" s="17"/>
    </row>
    <row r="351" spans="15:16" ht="12.75" x14ac:dyDescent="0.2">
      <c r="O351" s="17"/>
      <c r="P351" s="17"/>
    </row>
    <row r="352" spans="15:16" ht="12.75" x14ac:dyDescent="0.2">
      <c r="O352" s="17"/>
      <c r="P352" s="17"/>
    </row>
    <row r="353" spans="15:16" ht="12.75" x14ac:dyDescent="0.2">
      <c r="O353" s="17"/>
      <c r="P353" s="17"/>
    </row>
    <row r="354" spans="15:16" ht="12.75" x14ac:dyDescent="0.2">
      <c r="O354" s="17"/>
      <c r="P354" s="17"/>
    </row>
    <row r="355" spans="15:16" ht="12.75" x14ac:dyDescent="0.2">
      <c r="O355" s="17"/>
      <c r="P355" s="17"/>
    </row>
    <row r="356" spans="15:16" ht="12.75" x14ac:dyDescent="0.2">
      <c r="O356" s="17"/>
      <c r="P356" s="17"/>
    </row>
    <row r="357" spans="15:16" ht="12.75" x14ac:dyDescent="0.2">
      <c r="O357" s="17"/>
      <c r="P357" s="17"/>
    </row>
    <row r="358" spans="15:16" ht="12.75" x14ac:dyDescent="0.2">
      <c r="O358" s="17"/>
      <c r="P358" s="17"/>
    </row>
    <row r="359" spans="15:16" ht="12.75" x14ac:dyDescent="0.2">
      <c r="O359" s="17"/>
      <c r="P359" s="17"/>
    </row>
    <row r="360" spans="15:16" ht="12.75" x14ac:dyDescent="0.2">
      <c r="O360" s="17"/>
      <c r="P360" s="17"/>
    </row>
    <row r="361" spans="15:16" ht="12.75" x14ac:dyDescent="0.2">
      <c r="O361" s="17"/>
      <c r="P361" s="17"/>
    </row>
    <row r="362" spans="15:16" ht="12.75" x14ac:dyDescent="0.2">
      <c r="O362" s="17"/>
      <c r="P362" s="17"/>
    </row>
    <row r="363" spans="15:16" ht="12.75" x14ac:dyDescent="0.2">
      <c r="O363" s="17"/>
      <c r="P363" s="17"/>
    </row>
    <row r="364" spans="15:16" ht="12.75" x14ac:dyDescent="0.2">
      <c r="O364" s="17"/>
      <c r="P364" s="17"/>
    </row>
    <row r="365" spans="15:16" ht="12.75" x14ac:dyDescent="0.2">
      <c r="O365" s="17"/>
      <c r="P365" s="17"/>
    </row>
    <row r="366" spans="15:16" ht="12.75" x14ac:dyDescent="0.2">
      <c r="O366" s="17"/>
      <c r="P366" s="17"/>
    </row>
    <row r="367" spans="15:16" ht="12.75" x14ac:dyDescent="0.2">
      <c r="O367" s="17"/>
      <c r="P367" s="17"/>
    </row>
    <row r="368" spans="15:16" ht="12.75" x14ac:dyDescent="0.2">
      <c r="O368" s="17"/>
      <c r="P368" s="17"/>
    </row>
    <row r="369" spans="15:16" ht="12.75" x14ac:dyDescent="0.2">
      <c r="O369" s="17"/>
      <c r="P369" s="17"/>
    </row>
    <row r="370" spans="15:16" ht="12.75" x14ac:dyDescent="0.2">
      <c r="O370" s="17"/>
      <c r="P370" s="17"/>
    </row>
    <row r="371" spans="15:16" ht="12.75" x14ac:dyDescent="0.2">
      <c r="O371" s="17"/>
      <c r="P371" s="17"/>
    </row>
    <row r="372" spans="15:16" ht="12.75" x14ac:dyDescent="0.2">
      <c r="O372" s="17"/>
      <c r="P372" s="17"/>
    </row>
    <row r="373" spans="15:16" ht="12.75" x14ac:dyDescent="0.2">
      <c r="O373" s="17"/>
      <c r="P373" s="17"/>
    </row>
    <row r="374" spans="15:16" ht="12.75" x14ac:dyDescent="0.2">
      <c r="O374" s="17"/>
      <c r="P374" s="17"/>
    </row>
    <row r="375" spans="15:16" ht="12.75" x14ac:dyDescent="0.2">
      <c r="O375" s="17"/>
      <c r="P375" s="17"/>
    </row>
    <row r="376" spans="15:16" ht="12.75" x14ac:dyDescent="0.2">
      <c r="O376" s="17"/>
      <c r="P376" s="17"/>
    </row>
    <row r="377" spans="15:16" ht="12.75" x14ac:dyDescent="0.2">
      <c r="O377" s="17"/>
      <c r="P377" s="17"/>
    </row>
    <row r="378" spans="15:16" ht="12.75" x14ac:dyDescent="0.2">
      <c r="O378" s="17"/>
      <c r="P378" s="17"/>
    </row>
    <row r="379" spans="15:16" ht="12.75" x14ac:dyDescent="0.2">
      <c r="O379" s="17"/>
      <c r="P379" s="17"/>
    </row>
    <row r="380" spans="15:16" ht="12.75" x14ac:dyDescent="0.2">
      <c r="O380" s="17"/>
      <c r="P380" s="17"/>
    </row>
    <row r="381" spans="15:16" ht="12.75" x14ac:dyDescent="0.2">
      <c r="O381" s="17"/>
      <c r="P381" s="17"/>
    </row>
    <row r="382" spans="15:16" ht="12.75" x14ac:dyDescent="0.2">
      <c r="O382" s="17"/>
      <c r="P382" s="17"/>
    </row>
    <row r="383" spans="15:16" ht="12.75" x14ac:dyDescent="0.2">
      <c r="O383" s="17"/>
      <c r="P383" s="17"/>
    </row>
    <row r="384" spans="15:16" ht="12.75" x14ac:dyDescent="0.2">
      <c r="O384" s="17"/>
      <c r="P384" s="17"/>
    </row>
    <row r="385" spans="15:16" ht="12.75" x14ac:dyDescent="0.2">
      <c r="O385" s="17"/>
      <c r="P385" s="17"/>
    </row>
    <row r="386" spans="15:16" ht="12.75" x14ac:dyDescent="0.2">
      <c r="O386" s="17"/>
      <c r="P386" s="17"/>
    </row>
    <row r="387" spans="15:16" ht="12.75" x14ac:dyDescent="0.2">
      <c r="O387" s="17"/>
      <c r="P387" s="17"/>
    </row>
    <row r="388" spans="15:16" ht="12.75" x14ac:dyDescent="0.2">
      <c r="O388" s="17"/>
      <c r="P388" s="17"/>
    </row>
    <row r="389" spans="15:16" ht="12.75" x14ac:dyDescent="0.2">
      <c r="O389" s="17"/>
      <c r="P389" s="17"/>
    </row>
    <row r="390" spans="15:16" ht="12.75" x14ac:dyDescent="0.2">
      <c r="O390" s="17"/>
      <c r="P390" s="17"/>
    </row>
    <row r="391" spans="15:16" ht="12.75" x14ac:dyDescent="0.2">
      <c r="O391" s="17"/>
      <c r="P391" s="17"/>
    </row>
    <row r="392" spans="15:16" ht="12.75" x14ac:dyDescent="0.2">
      <c r="O392" s="17"/>
      <c r="P392" s="17"/>
    </row>
    <row r="393" spans="15:16" ht="12.75" x14ac:dyDescent="0.2">
      <c r="O393" s="17"/>
      <c r="P393" s="17"/>
    </row>
    <row r="394" spans="15:16" ht="12.75" x14ac:dyDescent="0.2">
      <c r="O394" s="17"/>
      <c r="P394" s="17"/>
    </row>
    <row r="395" spans="15:16" ht="12.75" x14ac:dyDescent="0.2">
      <c r="O395" s="17"/>
      <c r="P395" s="17"/>
    </row>
    <row r="396" spans="15:16" ht="12.75" x14ac:dyDescent="0.2">
      <c r="O396" s="17"/>
      <c r="P396" s="17"/>
    </row>
    <row r="397" spans="15:16" ht="12.75" x14ac:dyDescent="0.2">
      <c r="O397" s="17"/>
      <c r="P397" s="17"/>
    </row>
    <row r="398" spans="15:16" ht="12.75" x14ac:dyDescent="0.2">
      <c r="O398" s="17"/>
      <c r="P398" s="17"/>
    </row>
    <row r="399" spans="15:16" ht="12.75" x14ac:dyDescent="0.2">
      <c r="O399" s="17"/>
      <c r="P399" s="17"/>
    </row>
    <row r="400" spans="15:16" ht="12.75" x14ac:dyDescent="0.2">
      <c r="O400" s="17"/>
      <c r="P400" s="17"/>
    </row>
    <row r="401" spans="15:16" ht="12.75" x14ac:dyDescent="0.2">
      <c r="O401" s="17"/>
      <c r="P401" s="17"/>
    </row>
    <row r="402" spans="15:16" ht="12.75" x14ac:dyDescent="0.2">
      <c r="O402" s="17"/>
      <c r="P402" s="17"/>
    </row>
    <row r="403" spans="15:16" ht="12.75" x14ac:dyDescent="0.2">
      <c r="O403" s="17"/>
      <c r="P403" s="17"/>
    </row>
    <row r="404" spans="15:16" ht="12.75" x14ac:dyDescent="0.2">
      <c r="O404" s="17"/>
      <c r="P404" s="17"/>
    </row>
    <row r="405" spans="15:16" ht="12.75" x14ac:dyDescent="0.2">
      <c r="O405" s="17"/>
      <c r="P405" s="17"/>
    </row>
    <row r="406" spans="15:16" ht="12.75" x14ac:dyDescent="0.2">
      <c r="O406" s="17"/>
      <c r="P406" s="17"/>
    </row>
    <row r="407" spans="15:16" ht="12.75" x14ac:dyDescent="0.2">
      <c r="O407" s="17"/>
      <c r="P407" s="17"/>
    </row>
    <row r="408" spans="15:16" ht="12.75" x14ac:dyDescent="0.2">
      <c r="O408" s="17"/>
      <c r="P408" s="17"/>
    </row>
    <row r="409" spans="15:16" ht="12.75" x14ac:dyDescent="0.2">
      <c r="O409" s="17"/>
      <c r="P409" s="17"/>
    </row>
    <row r="410" spans="15:16" ht="12.75" x14ac:dyDescent="0.2">
      <c r="O410" s="17"/>
      <c r="P410" s="17"/>
    </row>
    <row r="411" spans="15:16" ht="12.75" x14ac:dyDescent="0.2">
      <c r="O411" s="17"/>
      <c r="P411" s="17"/>
    </row>
    <row r="412" spans="15:16" ht="12.75" x14ac:dyDescent="0.2">
      <c r="O412" s="17"/>
      <c r="P412" s="17"/>
    </row>
    <row r="413" spans="15:16" ht="12.75" x14ac:dyDescent="0.2">
      <c r="O413" s="17"/>
      <c r="P413" s="17"/>
    </row>
    <row r="414" spans="15:16" ht="12.75" x14ac:dyDescent="0.2">
      <c r="O414" s="17"/>
      <c r="P414" s="17"/>
    </row>
    <row r="415" spans="15:16" ht="12.75" x14ac:dyDescent="0.2">
      <c r="O415" s="17"/>
      <c r="P415" s="17"/>
    </row>
    <row r="416" spans="15:16" ht="12.75" x14ac:dyDescent="0.2">
      <c r="O416" s="17"/>
      <c r="P416" s="17"/>
    </row>
    <row r="417" spans="15:16" ht="12.75" x14ac:dyDescent="0.2">
      <c r="O417" s="17"/>
      <c r="P417" s="17"/>
    </row>
    <row r="418" spans="15:16" ht="12.75" x14ac:dyDescent="0.2">
      <c r="O418" s="17"/>
      <c r="P418" s="17"/>
    </row>
    <row r="419" spans="15:16" ht="12.75" x14ac:dyDescent="0.2">
      <c r="O419" s="17"/>
      <c r="P419" s="17"/>
    </row>
    <row r="420" spans="15:16" ht="12.75" x14ac:dyDescent="0.2">
      <c r="O420" s="17"/>
      <c r="P420" s="17"/>
    </row>
    <row r="421" spans="15:16" ht="12.75" x14ac:dyDescent="0.2">
      <c r="O421" s="17"/>
      <c r="P421" s="17"/>
    </row>
    <row r="422" spans="15:16" ht="12.75" x14ac:dyDescent="0.2">
      <c r="O422" s="17"/>
      <c r="P422" s="17"/>
    </row>
    <row r="423" spans="15:16" ht="12.75" x14ac:dyDescent="0.2">
      <c r="O423" s="17"/>
      <c r="P423" s="17"/>
    </row>
    <row r="424" spans="15:16" ht="12.75" x14ac:dyDescent="0.2">
      <c r="O424" s="17"/>
      <c r="P424" s="17"/>
    </row>
    <row r="425" spans="15:16" ht="12.75" x14ac:dyDescent="0.2">
      <c r="O425" s="17"/>
      <c r="P425" s="17"/>
    </row>
    <row r="426" spans="15:16" ht="12.75" x14ac:dyDescent="0.2">
      <c r="O426" s="17"/>
      <c r="P426" s="17"/>
    </row>
    <row r="427" spans="15:16" ht="12.75" x14ac:dyDescent="0.2">
      <c r="O427" s="17"/>
      <c r="P427" s="17"/>
    </row>
    <row r="428" spans="15:16" ht="12.75" x14ac:dyDescent="0.2">
      <c r="O428" s="17"/>
      <c r="P428" s="17"/>
    </row>
    <row r="429" spans="15:16" ht="12.75" x14ac:dyDescent="0.2">
      <c r="O429" s="17"/>
      <c r="P429" s="17"/>
    </row>
    <row r="430" spans="15:16" ht="12.75" x14ac:dyDescent="0.2">
      <c r="O430" s="17"/>
      <c r="P430" s="17"/>
    </row>
    <row r="431" spans="15:16" ht="12.75" x14ac:dyDescent="0.2">
      <c r="O431" s="17"/>
      <c r="P431" s="17"/>
    </row>
    <row r="432" spans="15:16" ht="12.75" x14ac:dyDescent="0.2">
      <c r="O432" s="17"/>
      <c r="P432" s="17"/>
    </row>
    <row r="433" spans="15:16" ht="12.75" x14ac:dyDescent="0.2">
      <c r="O433" s="17"/>
      <c r="P433" s="17"/>
    </row>
    <row r="434" spans="15:16" ht="12.75" x14ac:dyDescent="0.2">
      <c r="O434" s="17"/>
      <c r="P434" s="17"/>
    </row>
    <row r="435" spans="15:16" ht="12.75" x14ac:dyDescent="0.2">
      <c r="O435" s="17"/>
      <c r="P435" s="17"/>
    </row>
    <row r="436" spans="15:16" ht="12.75" x14ac:dyDescent="0.2">
      <c r="O436" s="17"/>
      <c r="P436" s="17"/>
    </row>
    <row r="437" spans="15:16" ht="12.75" x14ac:dyDescent="0.2">
      <c r="O437" s="17"/>
      <c r="P437" s="17"/>
    </row>
    <row r="438" spans="15:16" ht="12.75" x14ac:dyDescent="0.2">
      <c r="O438" s="17"/>
      <c r="P438" s="17"/>
    </row>
    <row r="439" spans="15:16" ht="12.75" x14ac:dyDescent="0.2">
      <c r="O439" s="17"/>
      <c r="P439" s="17"/>
    </row>
    <row r="440" spans="15:16" ht="12.75" x14ac:dyDescent="0.2">
      <c r="O440" s="17"/>
      <c r="P440" s="17"/>
    </row>
    <row r="441" spans="15:16" ht="12.75" x14ac:dyDescent="0.2">
      <c r="O441" s="17"/>
      <c r="P441" s="17"/>
    </row>
    <row r="442" spans="15:16" ht="12.75" x14ac:dyDescent="0.2">
      <c r="O442" s="17"/>
      <c r="P442" s="17"/>
    </row>
    <row r="443" spans="15:16" ht="12.75" x14ac:dyDescent="0.2">
      <c r="O443" s="17"/>
      <c r="P443" s="17"/>
    </row>
    <row r="444" spans="15:16" ht="12.75" x14ac:dyDescent="0.2">
      <c r="O444" s="17"/>
      <c r="P444" s="17"/>
    </row>
    <row r="445" spans="15:16" ht="12.75" x14ac:dyDescent="0.2">
      <c r="O445" s="17"/>
      <c r="P445" s="17"/>
    </row>
    <row r="446" spans="15:16" ht="12.75" x14ac:dyDescent="0.2">
      <c r="O446" s="17"/>
      <c r="P446" s="17"/>
    </row>
    <row r="447" spans="15:16" ht="12.75" x14ac:dyDescent="0.2">
      <c r="O447" s="17"/>
      <c r="P447" s="17"/>
    </row>
    <row r="448" spans="15:16" ht="12.75" x14ac:dyDescent="0.2">
      <c r="O448" s="17"/>
      <c r="P448" s="17"/>
    </row>
    <row r="449" spans="15:16" ht="12.75" x14ac:dyDescent="0.2">
      <c r="O449" s="17"/>
      <c r="P449" s="17"/>
    </row>
    <row r="450" spans="15:16" ht="12.75" x14ac:dyDescent="0.2">
      <c r="O450" s="17"/>
      <c r="P450" s="17"/>
    </row>
    <row r="451" spans="15:16" ht="12.75" x14ac:dyDescent="0.2">
      <c r="O451" s="17"/>
      <c r="P451" s="17"/>
    </row>
    <row r="452" spans="15:16" ht="12.75" x14ac:dyDescent="0.2">
      <c r="O452" s="17"/>
      <c r="P452" s="17"/>
    </row>
    <row r="453" spans="15:16" ht="12.75" x14ac:dyDescent="0.2">
      <c r="O453" s="17"/>
      <c r="P453" s="17"/>
    </row>
    <row r="454" spans="15:16" ht="12.75" x14ac:dyDescent="0.2">
      <c r="O454" s="17"/>
      <c r="P454" s="17"/>
    </row>
    <row r="455" spans="15:16" ht="12.75" x14ac:dyDescent="0.2">
      <c r="O455" s="17"/>
      <c r="P455" s="17"/>
    </row>
    <row r="456" spans="15:16" ht="12.75" x14ac:dyDescent="0.2">
      <c r="O456" s="17"/>
      <c r="P456" s="17"/>
    </row>
    <row r="457" spans="15:16" ht="12.75" x14ac:dyDescent="0.2">
      <c r="O457" s="17"/>
      <c r="P457" s="17"/>
    </row>
    <row r="458" spans="15:16" ht="12.75" x14ac:dyDescent="0.2">
      <c r="O458" s="17"/>
      <c r="P458" s="17"/>
    </row>
    <row r="459" spans="15:16" ht="12.75" x14ac:dyDescent="0.2">
      <c r="O459" s="17"/>
      <c r="P459" s="17"/>
    </row>
    <row r="460" spans="15:16" ht="12.75" x14ac:dyDescent="0.2">
      <c r="O460" s="17"/>
      <c r="P460" s="17"/>
    </row>
    <row r="461" spans="15:16" ht="12.75" x14ac:dyDescent="0.2">
      <c r="O461" s="17"/>
      <c r="P461" s="17"/>
    </row>
    <row r="462" spans="15:16" ht="12.75" x14ac:dyDescent="0.2">
      <c r="O462" s="17"/>
      <c r="P462" s="17"/>
    </row>
    <row r="463" spans="15:16" ht="12.75" x14ac:dyDescent="0.2">
      <c r="O463" s="17"/>
      <c r="P463" s="17"/>
    </row>
    <row r="464" spans="15:16" ht="12.75" x14ac:dyDescent="0.2">
      <c r="O464" s="17"/>
      <c r="P464" s="17"/>
    </row>
    <row r="465" spans="15:16" ht="12.75" x14ac:dyDescent="0.2">
      <c r="O465" s="17"/>
      <c r="P465" s="17"/>
    </row>
    <row r="466" spans="15:16" ht="12.75" x14ac:dyDescent="0.2">
      <c r="O466" s="17"/>
      <c r="P466" s="17"/>
    </row>
    <row r="467" spans="15:16" ht="12.75" x14ac:dyDescent="0.2">
      <c r="O467" s="17"/>
      <c r="P467" s="17"/>
    </row>
    <row r="468" spans="15:16" ht="12.75" x14ac:dyDescent="0.2">
      <c r="O468" s="17"/>
      <c r="P468" s="17"/>
    </row>
    <row r="469" spans="15:16" ht="12.75" x14ac:dyDescent="0.2">
      <c r="O469" s="17"/>
      <c r="P469" s="17"/>
    </row>
    <row r="470" spans="15:16" ht="12.75" x14ac:dyDescent="0.2">
      <c r="O470" s="17"/>
      <c r="P470" s="17"/>
    </row>
    <row r="471" spans="15:16" ht="12.75" x14ac:dyDescent="0.2">
      <c r="O471" s="17"/>
      <c r="P471" s="17"/>
    </row>
    <row r="472" spans="15:16" ht="12.75" x14ac:dyDescent="0.2">
      <c r="O472" s="17"/>
      <c r="P472" s="17"/>
    </row>
    <row r="473" spans="15:16" ht="12.75" x14ac:dyDescent="0.2">
      <c r="O473" s="17"/>
      <c r="P473" s="17"/>
    </row>
    <row r="474" spans="15:16" ht="12.75" x14ac:dyDescent="0.2">
      <c r="O474" s="17"/>
      <c r="P474" s="17"/>
    </row>
    <row r="475" spans="15:16" ht="12.75" x14ac:dyDescent="0.2">
      <c r="O475" s="17"/>
      <c r="P475" s="17"/>
    </row>
    <row r="476" spans="15:16" ht="12.75" x14ac:dyDescent="0.2">
      <c r="O476" s="17"/>
      <c r="P476" s="17"/>
    </row>
    <row r="477" spans="15:16" ht="12.75" x14ac:dyDescent="0.2">
      <c r="O477" s="17"/>
      <c r="P477" s="17"/>
    </row>
    <row r="478" spans="15:16" ht="12.75" x14ac:dyDescent="0.2">
      <c r="O478" s="17"/>
      <c r="P478" s="17"/>
    </row>
    <row r="479" spans="15:16" ht="12.75" x14ac:dyDescent="0.2">
      <c r="O479" s="17"/>
      <c r="P479" s="17"/>
    </row>
    <row r="480" spans="15:16" ht="12.75" x14ac:dyDescent="0.2">
      <c r="O480" s="17"/>
      <c r="P480" s="17"/>
    </row>
    <row r="481" spans="15:16" ht="12.75" x14ac:dyDescent="0.2">
      <c r="O481" s="17"/>
      <c r="P481" s="17"/>
    </row>
    <row r="482" spans="15:16" ht="12.75" x14ac:dyDescent="0.2">
      <c r="O482" s="17"/>
      <c r="P482" s="17"/>
    </row>
    <row r="483" spans="15:16" ht="12.75" x14ac:dyDescent="0.2">
      <c r="O483" s="17"/>
      <c r="P483" s="17"/>
    </row>
    <row r="484" spans="15:16" ht="12.75" x14ac:dyDescent="0.2">
      <c r="O484" s="17"/>
      <c r="P484" s="17"/>
    </row>
    <row r="485" spans="15:16" ht="12.75" x14ac:dyDescent="0.2">
      <c r="O485" s="17"/>
      <c r="P485" s="17"/>
    </row>
    <row r="486" spans="15:16" ht="12.75" x14ac:dyDescent="0.2">
      <c r="O486" s="17"/>
      <c r="P486" s="17"/>
    </row>
    <row r="487" spans="15:16" ht="12.75" x14ac:dyDescent="0.2">
      <c r="O487" s="17"/>
      <c r="P487" s="17"/>
    </row>
    <row r="488" spans="15:16" ht="12.75" x14ac:dyDescent="0.2">
      <c r="O488" s="17"/>
      <c r="P488" s="17"/>
    </row>
    <row r="489" spans="15:16" ht="12.75" x14ac:dyDescent="0.2">
      <c r="O489" s="17"/>
      <c r="P489" s="17"/>
    </row>
    <row r="490" spans="15:16" ht="12.75" x14ac:dyDescent="0.2">
      <c r="O490" s="17"/>
      <c r="P490" s="17"/>
    </row>
    <row r="491" spans="15:16" ht="12.75" x14ac:dyDescent="0.2">
      <c r="O491" s="17"/>
      <c r="P491" s="17"/>
    </row>
    <row r="492" spans="15:16" ht="12.75" x14ac:dyDescent="0.2">
      <c r="O492" s="17"/>
      <c r="P492" s="17"/>
    </row>
    <row r="493" spans="15:16" ht="12.75" x14ac:dyDescent="0.2">
      <c r="O493" s="17"/>
      <c r="P493" s="17"/>
    </row>
    <row r="494" spans="15:16" ht="12.75" x14ac:dyDescent="0.2">
      <c r="O494" s="17"/>
      <c r="P494" s="17"/>
    </row>
    <row r="495" spans="15:16" ht="12.75" x14ac:dyDescent="0.2">
      <c r="O495" s="17"/>
      <c r="P495" s="17"/>
    </row>
    <row r="496" spans="15:16" ht="12.75" x14ac:dyDescent="0.2">
      <c r="O496" s="17"/>
      <c r="P496" s="17"/>
    </row>
    <row r="497" spans="15:16" ht="12.75" x14ac:dyDescent="0.2">
      <c r="O497" s="17"/>
      <c r="P497" s="17"/>
    </row>
    <row r="498" spans="15:16" ht="12.75" x14ac:dyDescent="0.2">
      <c r="O498" s="17"/>
      <c r="P498" s="17"/>
    </row>
    <row r="499" spans="15:16" ht="12.75" x14ac:dyDescent="0.2">
      <c r="O499" s="17"/>
      <c r="P499" s="17"/>
    </row>
    <row r="500" spans="15:16" ht="12.75" x14ac:dyDescent="0.2">
      <c r="O500" s="17"/>
      <c r="P500" s="17"/>
    </row>
    <row r="501" spans="15:16" ht="12.75" x14ac:dyDescent="0.2">
      <c r="O501" s="17"/>
      <c r="P501" s="17"/>
    </row>
    <row r="502" spans="15:16" ht="12.75" x14ac:dyDescent="0.2">
      <c r="O502" s="17"/>
      <c r="P502" s="17"/>
    </row>
    <row r="503" spans="15:16" ht="12.75" x14ac:dyDescent="0.2">
      <c r="O503" s="17"/>
      <c r="P503" s="17"/>
    </row>
    <row r="504" spans="15:16" ht="12.75" x14ac:dyDescent="0.2">
      <c r="O504" s="17"/>
      <c r="P504" s="17"/>
    </row>
    <row r="505" spans="15:16" ht="12.75" x14ac:dyDescent="0.2">
      <c r="O505" s="17"/>
      <c r="P505" s="17"/>
    </row>
    <row r="506" spans="15:16" ht="12.75" x14ac:dyDescent="0.2">
      <c r="O506" s="17"/>
      <c r="P506" s="17"/>
    </row>
    <row r="507" spans="15:16" ht="12.75" x14ac:dyDescent="0.2">
      <c r="O507" s="17"/>
      <c r="P507" s="17"/>
    </row>
    <row r="508" spans="15:16" ht="12.75" x14ac:dyDescent="0.2">
      <c r="O508" s="17"/>
      <c r="P508" s="17"/>
    </row>
    <row r="509" spans="15:16" ht="12.75" x14ac:dyDescent="0.2">
      <c r="O509" s="17"/>
      <c r="P509" s="17"/>
    </row>
    <row r="510" spans="15:16" ht="12.75" x14ac:dyDescent="0.2">
      <c r="O510" s="17"/>
      <c r="P510" s="17"/>
    </row>
    <row r="511" spans="15:16" ht="12.75" x14ac:dyDescent="0.2">
      <c r="O511" s="17"/>
      <c r="P511" s="17"/>
    </row>
    <row r="512" spans="15:16" ht="12.75" x14ac:dyDescent="0.2">
      <c r="O512" s="17"/>
      <c r="P512" s="17"/>
    </row>
    <row r="513" spans="15:16" ht="12.75" x14ac:dyDescent="0.2">
      <c r="O513" s="17"/>
      <c r="P513" s="17"/>
    </row>
    <row r="514" spans="15:16" ht="12.75" x14ac:dyDescent="0.2">
      <c r="O514" s="17"/>
      <c r="P514" s="17"/>
    </row>
    <row r="515" spans="15:16" ht="12.75" x14ac:dyDescent="0.2">
      <c r="O515" s="17"/>
      <c r="P515" s="17"/>
    </row>
    <row r="516" spans="15:16" ht="12.75" x14ac:dyDescent="0.2">
      <c r="O516" s="17"/>
      <c r="P516" s="17"/>
    </row>
    <row r="517" spans="15:16" ht="12.75" x14ac:dyDescent="0.2">
      <c r="O517" s="17"/>
      <c r="P517" s="17"/>
    </row>
    <row r="518" spans="15:16" ht="12.75" x14ac:dyDescent="0.2">
      <c r="O518" s="17"/>
      <c r="P518" s="17"/>
    </row>
    <row r="519" spans="15:16" ht="12.75" x14ac:dyDescent="0.2">
      <c r="O519" s="17"/>
      <c r="P519" s="17"/>
    </row>
    <row r="520" spans="15:16" ht="12.75" x14ac:dyDescent="0.2">
      <c r="O520" s="17"/>
      <c r="P520" s="17"/>
    </row>
    <row r="521" spans="15:16" ht="12.75" x14ac:dyDescent="0.2">
      <c r="O521" s="17"/>
      <c r="P521" s="17"/>
    </row>
    <row r="522" spans="15:16" ht="12.75" x14ac:dyDescent="0.2">
      <c r="O522" s="17"/>
      <c r="P522" s="17"/>
    </row>
    <row r="523" spans="15:16" ht="12.75" x14ac:dyDescent="0.2">
      <c r="O523" s="17"/>
      <c r="P523" s="17"/>
    </row>
    <row r="524" spans="15:16" ht="12.75" x14ac:dyDescent="0.2">
      <c r="O524" s="17"/>
      <c r="P524" s="17"/>
    </row>
    <row r="525" spans="15:16" ht="12.75" x14ac:dyDescent="0.2">
      <c r="O525" s="17"/>
      <c r="P525" s="17"/>
    </row>
    <row r="526" spans="15:16" ht="12.75" x14ac:dyDescent="0.2">
      <c r="O526" s="17"/>
      <c r="P526" s="17"/>
    </row>
    <row r="527" spans="15:16" ht="12.75" x14ac:dyDescent="0.2">
      <c r="O527" s="17"/>
      <c r="P527" s="17"/>
    </row>
    <row r="528" spans="15:16" ht="12.75" x14ac:dyDescent="0.2">
      <c r="O528" s="17"/>
      <c r="P528" s="17"/>
    </row>
    <row r="529" spans="15:16" ht="12.75" x14ac:dyDescent="0.2">
      <c r="O529" s="17"/>
      <c r="P529" s="17"/>
    </row>
    <row r="530" spans="15:16" ht="12.75" x14ac:dyDescent="0.2">
      <c r="O530" s="17"/>
      <c r="P530" s="17"/>
    </row>
    <row r="531" spans="15:16" ht="12.75" x14ac:dyDescent="0.2">
      <c r="O531" s="17"/>
      <c r="P531" s="17"/>
    </row>
    <row r="532" spans="15:16" ht="12.75" x14ac:dyDescent="0.2">
      <c r="O532" s="17"/>
      <c r="P532" s="17"/>
    </row>
    <row r="533" spans="15:16" ht="12.75" x14ac:dyDescent="0.2">
      <c r="O533" s="17"/>
      <c r="P533" s="17"/>
    </row>
    <row r="534" spans="15:16" ht="12.75" x14ac:dyDescent="0.2">
      <c r="O534" s="17"/>
      <c r="P534" s="17"/>
    </row>
    <row r="535" spans="15:16" ht="12.75" x14ac:dyDescent="0.2">
      <c r="O535" s="17"/>
      <c r="P535" s="17"/>
    </row>
    <row r="536" spans="15:16" ht="12.75" x14ac:dyDescent="0.2">
      <c r="O536" s="17"/>
      <c r="P536" s="17"/>
    </row>
    <row r="537" spans="15:16" ht="12.75" x14ac:dyDescent="0.2">
      <c r="O537" s="17"/>
      <c r="P537" s="17"/>
    </row>
    <row r="538" spans="15:16" ht="12.75" x14ac:dyDescent="0.2">
      <c r="O538" s="17"/>
      <c r="P538" s="17"/>
    </row>
    <row r="539" spans="15:16" ht="12.75" x14ac:dyDescent="0.2">
      <c r="O539" s="17"/>
      <c r="P539" s="17"/>
    </row>
    <row r="540" spans="15:16" ht="12.75" x14ac:dyDescent="0.2">
      <c r="O540" s="17"/>
      <c r="P540" s="17"/>
    </row>
    <row r="541" spans="15:16" ht="12.75" x14ac:dyDescent="0.2">
      <c r="O541" s="17"/>
      <c r="P541" s="17"/>
    </row>
    <row r="542" spans="15:16" ht="12.75" x14ac:dyDescent="0.2">
      <c r="O542" s="17"/>
      <c r="P542" s="17"/>
    </row>
    <row r="543" spans="15:16" ht="12.75" x14ac:dyDescent="0.2">
      <c r="O543" s="17"/>
      <c r="P543" s="17"/>
    </row>
    <row r="544" spans="15:16" ht="12.75" x14ac:dyDescent="0.2">
      <c r="O544" s="17"/>
      <c r="P544" s="17"/>
    </row>
    <row r="545" spans="15:16" ht="12.75" x14ac:dyDescent="0.2">
      <c r="O545" s="17"/>
      <c r="P545" s="17"/>
    </row>
    <row r="546" spans="15:16" ht="12.75" x14ac:dyDescent="0.2">
      <c r="O546" s="17"/>
      <c r="P546" s="17"/>
    </row>
    <row r="547" spans="15:16" ht="12.75" x14ac:dyDescent="0.2">
      <c r="O547" s="17"/>
      <c r="P547" s="17"/>
    </row>
    <row r="548" spans="15:16" ht="12.75" x14ac:dyDescent="0.2">
      <c r="O548" s="17"/>
      <c r="P548" s="17"/>
    </row>
    <row r="549" spans="15:16" ht="12.75" x14ac:dyDescent="0.2">
      <c r="O549" s="17"/>
      <c r="P549" s="17"/>
    </row>
    <row r="550" spans="15:16" ht="12.75" x14ac:dyDescent="0.2">
      <c r="O550" s="17"/>
      <c r="P550" s="17"/>
    </row>
    <row r="551" spans="15:16" ht="12.75" x14ac:dyDescent="0.2">
      <c r="O551" s="17"/>
      <c r="P551" s="17"/>
    </row>
    <row r="552" spans="15:16" ht="12.75" x14ac:dyDescent="0.2">
      <c r="O552" s="17"/>
      <c r="P552" s="17"/>
    </row>
    <row r="553" spans="15:16" ht="12.75" x14ac:dyDescent="0.2">
      <c r="O553" s="17"/>
      <c r="P553" s="17"/>
    </row>
    <row r="554" spans="15:16" ht="12.75" x14ac:dyDescent="0.2">
      <c r="O554" s="17"/>
      <c r="P554" s="17"/>
    </row>
    <row r="555" spans="15:16" ht="12.75" x14ac:dyDescent="0.2">
      <c r="O555" s="17"/>
      <c r="P555" s="17"/>
    </row>
    <row r="556" spans="15:16" ht="12.75" x14ac:dyDescent="0.2">
      <c r="O556" s="17"/>
      <c r="P556" s="17"/>
    </row>
    <row r="557" spans="15:16" ht="12.75" x14ac:dyDescent="0.2">
      <c r="O557" s="17"/>
      <c r="P557" s="17"/>
    </row>
    <row r="558" spans="15:16" ht="12.75" x14ac:dyDescent="0.2">
      <c r="O558" s="17"/>
      <c r="P558" s="17"/>
    </row>
    <row r="559" spans="15:16" ht="12.75" x14ac:dyDescent="0.2">
      <c r="O559" s="17"/>
      <c r="P559" s="17"/>
    </row>
    <row r="560" spans="15:16" ht="12.75" x14ac:dyDescent="0.2">
      <c r="O560" s="17"/>
      <c r="P560" s="17"/>
    </row>
    <row r="561" spans="15:16" ht="12.75" x14ac:dyDescent="0.2">
      <c r="O561" s="17"/>
      <c r="P561" s="17"/>
    </row>
    <row r="562" spans="15:16" ht="12.75" x14ac:dyDescent="0.2">
      <c r="O562" s="17"/>
      <c r="P562" s="17"/>
    </row>
    <row r="563" spans="15:16" ht="12.75" x14ac:dyDescent="0.2">
      <c r="O563" s="17"/>
      <c r="P563" s="17"/>
    </row>
    <row r="564" spans="15:16" ht="12.75" x14ac:dyDescent="0.2">
      <c r="O564" s="17"/>
      <c r="P564" s="17"/>
    </row>
    <row r="565" spans="15:16" ht="12.75" x14ac:dyDescent="0.2">
      <c r="O565" s="17"/>
      <c r="P565" s="17"/>
    </row>
    <row r="566" spans="15:16" ht="12.75" x14ac:dyDescent="0.2">
      <c r="O566" s="17"/>
      <c r="P566" s="17"/>
    </row>
    <row r="567" spans="15:16" ht="12.75" x14ac:dyDescent="0.2">
      <c r="O567" s="17"/>
      <c r="P567" s="17"/>
    </row>
    <row r="568" spans="15:16" ht="12.75" x14ac:dyDescent="0.2">
      <c r="O568" s="17"/>
      <c r="P568" s="17"/>
    </row>
    <row r="569" spans="15:16" ht="12.75" x14ac:dyDescent="0.2">
      <c r="O569" s="17"/>
      <c r="P569" s="17"/>
    </row>
    <row r="570" spans="15:16" ht="12.75" x14ac:dyDescent="0.2">
      <c r="O570" s="17"/>
      <c r="P570" s="17"/>
    </row>
    <row r="571" spans="15:16" ht="12.75" x14ac:dyDescent="0.2">
      <c r="O571" s="17"/>
      <c r="P571" s="17"/>
    </row>
    <row r="572" spans="15:16" ht="12.75" x14ac:dyDescent="0.2">
      <c r="O572" s="17"/>
      <c r="P572" s="17"/>
    </row>
    <row r="573" spans="15:16" ht="12.75" x14ac:dyDescent="0.2">
      <c r="O573" s="17"/>
      <c r="P573" s="17"/>
    </row>
    <row r="574" spans="15:16" ht="12.75" x14ac:dyDescent="0.2">
      <c r="O574" s="17"/>
      <c r="P574" s="17"/>
    </row>
    <row r="575" spans="15:16" ht="12.75" x14ac:dyDescent="0.2">
      <c r="O575" s="17"/>
      <c r="P575" s="17"/>
    </row>
    <row r="576" spans="15:16" ht="12.75" x14ac:dyDescent="0.2">
      <c r="O576" s="17"/>
      <c r="P576" s="17"/>
    </row>
    <row r="577" spans="15:16" ht="12.75" x14ac:dyDescent="0.2">
      <c r="O577" s="17"/>
      <c r="P577" s="17"/>
    </row>
    <row r="578" spans="15:16" ht="12.75" x14ac:dyDescent="0.2">
      <c r="O578" s="17"/>
      <c r="P578" s="17"/>
    </row>
    <row r="579" spans="15:16" ht="12.75" x14ac:dyDescent="0.2">
      <c r="O579" s="17"/>
      <c r="P579" s="17"/>
    </row>
    <row r="580" spans="15:16" ht="12.75" x14ac:dyDescent="0.2">
      <c r="O580" s="17"/>
      <c r="P580" s="17"/>
    </row>
    <row r="581" spans="15:16" ht="12.75" x14ac:dyDescent="0.2">
      <c r="O581" s="17"/>
      <c r="P581" s="17"/>
    </row>
    <row r="582" spans="15:16" ht="12.75" x14ac:dyDescent="0.2">
      <c r="O582" s="17"/>
      <c r="P582" s="17"/>
    </row>
    <row r="583" spans="15:16" ht="12.75" x14ac:dyDescent="0.2">
      <c r="O583" s="17"/>
      <c r="P583" s="17"/>
    </row>
    <row r="584" spans="15:16" ht="12.75" x14ac:dyDescent="0.2">
      <c r="O584" s="17"/>
      <c r="P584" s="17"/>
    </row>
    <row r="585" spans="15:16" ht="12.75" x14ac:dyDescent="0.2">
      <c r="O585" s="17"/>
      <c r="P585" s="17"/>
    </row>
    <row r="586" spans="15:16" ht="12.75" x14ac:dyDescent="0.2">
      <c r="O586" s="17"/>
      <c r="P586" s="17"/>
    </row>
    <row r="587" spans="15:16" ht="12.75" x14ac:dyDescent="0.2">
      <c r="O587" s="17"/>
      <c r="P587" s="17"/>
    </row>
    <row r="588" spans="15:16" ht="12.75" x14ac:dyDescent="0.2">
      <c r="O588" s="17"/>
      <c r="P588" s="17"/>
    </row>
    <row r="589" spans="15:16" ht="12.75" x14ac:dyDescent="0.2">
      <c r="O589" s="17"/>
      <c r="P589" s="17"/>
    </row>
    <row r="590" spans="15:16" ht="12.75" x14ac:dyDescent="0.2">
      <c r="O590" s="17"/>
      <c r="P590" s="17"/>
    </row>
    <row r="591" spans="15:16" ht="12.75" x14ac:dyDescent="0.2">
      <c r="O591" s="17"/>
      <c r="P591" s="17"/>
    </row>
    <row r="592" spans="15:16" ht="12.75" x14ac:dyDescent="0.2">
      <c r="O592" s="17"/>
      <c r="P592" s="17"/>
    </row>
    <row r="593" spans="15:16" ht="12.75" x14ac:dyDescent="0.2">
      <c r="O593" s="17"/>
      <c r="P593" s="17"/>
    </row>
    <row r="594" spans="15:16" ht="12.75" x14ac:dyDescent="0.2">
      <c r="O594" s="17"/>
      <c r="P594" s="17"/>
    </row>
    <row r="595" spans="15:16" ht="12.75" x14ac:dyDescent="0.2">
      <c r="O595" s="17"/>
      <c r="P595" s="17"/>
    </row>
    <row r="596" spans="15:16" ht="12.75" x14ac:dyDescent="0.2">
      <c r="O596" s="17"/>
      <c r="P596" s="17"/>
    </row>
    <row r="597" spans="15:16" ht="12.75" x14ac:dyDescent="0.2">
      <c r="O597" s="17"/>
      <c r="P597" s="17"/>
    </row>
    <row r="598" spans="15:16" ht="12.75" x14ac:dyDescent="0.2">
      <c r="O598" s="17"/>
      <c r="P598" s="17"/>
    </row>
    <row r="599" spans="15:16" ht="12.75" x14ac:dyDescent="0.2">
      <c r="O599" s="17"/>
      <c r="P599" s="17"/>
    </row>
    <row r="600" spans="15:16" ht="12.75" x14ac:dyDescent="0.2">
      <c r="O600" s="17"/>
      <c r="P600" s="17"/>
    </row>
    <row r="601" spans="15:16" ht="12.75" x14ac:dyDescent="0.2">
      <c r="O601" s="17"/>
      <c r="P601" s="17"/>
    </row>
    <row r="602" spans="15:16" ht="12.75" x14ac:dyDescent="0.2">
      <c r="O602" s="17"/>
      <c r="P602" s="17"/>
    </row>
    <row r="603" spans="15:16" ht="12.75" x14ac:dyDescent="0.2">
      <c r="O603" s="17"/>
      <c r="P603" s="17"/>
    </row>
    <row r="604" spans="15:16" ht="12.75" x14ac:dyDescent="0.2">
      <c r="O604" s="17"/>
      <c r="P604" s="17"/>
    </row>
    <row r="605" spans="15:16" ht="12.75" x14ac:dyDescent="0.2">
      <c r="O605" s="17"/>
      <c r="P605" s="17"/>
    </row>
    <row r="606" spans="15:16" ht="12.75" x14ac:dyDescent="0.2">
      <c r="O606" s="17"/>
      <c r="P606" s="17"/>
    </row>
    <row r="607" spans="15:16" ht="12.75" x14ac:dyDescent="0.2">
      <c r="O607" s="17"/>
      <c r="P607" s="17"/>
    </row>
    <row r="608" spans="15:16" ht="12.75" x14ac:dyDescent="0.2">
      <c r="O608" s="17"/>
      <c r="P608" s="17"/>
    </row>
    <row r="609" spans="15:16" ht="12.75" x14ac:dyDescent="0.2">
      <c r="O609" s="17"/>
      <c r="P609" s="17"/>
    </row>
    <row r="610" spans="15:16" ht="12.75" x14ac:dyDescent="0.2">
      <c r="O610" s="17"/>
      <c r="P610" s="17"/>
    </row>
    <row r="611" spans="15:16" ht="12.75" x14ac:dyDescent="0.2">
      <c r="O611" s="17"/>
      <c r="P611" s="17"/>
    </row>
    <row r="612" spans="15:16" ht="12.75" x14ac:dyDescent="0.2">
      <c r="O612" s="17"/>
      <c r="P612" s="17"/>
    </row>
    <row r="613" spans="15:16" ht="12.75" x14ac:dyDescent="0.2">
      <c r="O613" s="17"/>
      <c r="P613" s="17"/>
    </row>
    <row r="614" spans="15:16" ht="12.75" x14ac:dyDescent="0.2">
      <c r="O614" s="17"/>
      <c r="P614" s="17"/>
    </row>
    <row r="615" spans="15:16" ht="12.75" x14ac:dyDescent="0.2">
      <c r="O615" s="17"/>
      <c r="P615" s="17"/>
    </row>
    <row r="616" spans="15:16" ht="12.75" x14ac:dyDescent="0.2">
      <c r="O616" s="17"/>
      <c r="P616" s="17"/>
    </row>
    <row r="617" spans="15:16" ht="12.75" x14ac:dyDescent="0.2">
      <c r="O617" s="17"/>
      <c r="P617" s="17"/>
    </row>
    <row r="618" spans="15:16" ht="12.75" x14ac:dyDescent="0.2">
      <c r="O618" s="17"/>
      <c r="P618" s="17"/>
    </row>
    <row r="619" spans="15:16" ht="12.75" x14ac:dyDescent="0.2">
      <c r="O619" s="17"/>
      <c r="P619" s="17"/>
    </row>
    <row r="620" spans="15:16" ht="12.75" x14ac:dyDescent="0.2">
      <c r="O620" s="17"/>
      <c r="P620" s="17"/>
    </row>
    <row r="621" spans="15:16" ht="12.75" x14ac:dyDescent="0.2">
      <c r="O621" s="17"/>
      <c r="P621" s="17"/>
    </row>
    <row r="622" spans="15:16" ht="12.75" x14ac:dyDescent="0.2">
      <c r="O622" s="17"/>
      <c r="P622" s="17"/>
    </row>
    <row r="623" spans="15:16" ht="12.75" x14ac:dyDescent="0.2">
      <c r="O623" s="17"/>
      <c r="P623" s="17"/>
    </row>
    <row r="624" spans="15:16" ht="12.75" x14ac:dyDescent="0.2">
      <c r="O624" s="17"/>
      <c r="P624" s="17"/>
    </row>
    <row r="625" spans="15:16" ht="12.75" x14ac:dyDescent="0.2">
      <c r="O625" s="17"/>
      <c r="P625" s="17"/>
    </row>
    <row r="626" spans="15:16" ht="12.75" x14ac:dyDescent="0.2">
      <c r="O626" s="17"/>
      <c r="P626" s="17"/>
    </row>
    <row r="627" spans="15:16" ht="12.75" x14ac:dyDescent="0.2">
      <c r="O627" s="17"/>
      <c r="P627" s="17"/>
    </row>
    <row r="628" spans="15:16" ht="12.75" x14ac:dyDescent="0.2">
      <c r="O628" s="17"/>
      <c r="P628" s="17"/>
    </row>
    <row r="629" spans="15:16" ht="12.75" x14ac:dyDescent="0.2">
      <c r="O629" s="17"/>
      <c r="P629" s="17"/>
    </row>
    <row r="630" spans="15:16" ht="12.75" x14ac:dyDescent="0.2">
      <c r="O630" s="17"/>
      <c r="P630" s="17"/>
    </row>
    <row r="631" spans="15:16" ht="12.75" x14ac:dyDescent="0.2">
      <c r="O631" s="17"/>
      <c r="P631" s="17"/>
    </row>
    <row r="632" spans="15:16" ht="12.75" x14ac:dyDescent="0.2">
      <c r="O632" s="17"/>
      <c r="P632" s="17"/>
    </row>
    <row r="633" spans="15:16" ht="12.75" x14ac:dyDescent="0.2">
      <c r="O633" s="17"/>
      <c r="P633" s="17"/>
    </row>
    <row r="634" spans="15:16" ht="12.75" x14ac:dyDescent="0.2">
      <c r="O634" s="17"/>
      <c r="P634" s="17"/>
    </row>
    <row r="635" spans="15:16" ht="12.75" x14ac:dyDescent="0.2">
      <c r="O635" s="17"/>
      <c r="P635" s="17"/>
    </row>
    <row r="636" spans="15:16" ht="12.75" x14ac:dyDescent="0.2">
      <c r="O636" s="17"/>
      <c r="P636" s="17"/>
    </row>
    <row r="637" spans="15:16" ht="12.75" x14ac:dyDescent="0.2">
      <c r="O637" s="17"/>
      <c r="P637" s="17"/>
    </row>
    <row r="638" spans="15:16" ht="12.75" x14ac:dyDescent="0.2">
      <c r="O638" s="17"/>
      <c r="P638" s="17"/>
    </row>
    <row r="639" spans="15:16" ht="12.75" x14ac:dyDescent="0.2">
      <c r="O639" s="17"/>
      <c r="P639" s="17"/>
    </row>
    <row r="640" spans="15:16" ht="12.75" x14ac:dyDescent="0.2">
      <c r="O640" s="17"/>
      <c r="P640" s="17"/>
    </row>
    <row r="641" spans="15:16" ht="12.75" x14ac:dyDescent="0.2">
      <c r="O641" s="17"/>
      <c r="P641" s="17"/>
    </row>
    <row r="642" spans="15:16" ht="12.75" x14ac:dyDescent="0.2">
      <c r="O642" s="17"/>
      <c r="P642" s="17"/>
    </row>
    <row r="643" spans="15:16" ht="12.75" x14ac:dyDescent="0.2">
      <c r="O643" s="17"/>
      <c r="P643" s="17"/>
    </row>
    <row r="644" spans="15:16" ht="12.75" x14ac:dyDescent="0.2">
      <c r="O644" s="17"/>
      <c r="P644" s="17"/>
    </row>
    <row r="645" spans="15:16" ht="12.75" x14ac:dyDescent="0.2">
      <c r="O645" s="17"/>
      <c r="P645" s="17"/>
    </row>
    <row r="646" spans="15:16" ht="12.75" x14ac:dyDescent="0.2">
      <c r="O646" s="17"/>
      <c r="P646" s="17"/>
    </row>
    <row r="647" spans="15:16" ht="12.75" x14ac:dyDescent="0.2">
      <c r="O647" s="17"/>
      <c r="P647" s="17"/>
    </row>
    <row r="648" spans="15:16" ht="12.75" x14ac:dyDescent="0.2">
      <c r="O648" s="17"/>
      <c r="P648" s="17"/>
    </row>
    <row r="649" spans="15:16" ht="12.75" x14ac:dyDescent="0.2">
      <c r="O649" s="17"/>
      <c r="P649" s="17"/>
    </row>
    <row r="650" spans="15:16" ht="12.75" x14ac:dyDescent="0.2">
      <c r="O650" s="17"/>
      <c r="P650" s="17"/>
    </row>
    <row r="651" spans="15:16" ht="12.75" x14ac:dyDescent="0.2">
      <c r="O651" s="17"/>
      <c r="P651" s="17"/>
    </row>
    <row r="652" spans="15:16" ht="12.75" x14ac:dyDescent="0.2">
      <c r="O652" s="17"/>
      <c r="P652" s="17"/>
    </row>
    <row r="653" spans="15:16" ht="12.75" x14ac:dyDescent="0.2">
      <c r="O653" s="17"/>
      <c r="P653" s="17"/>
    </row>
    <row r="654" spans="15:16" ht="12.75" x14ac:dyDescent="0.2">
      <c r="O654" s="17"/>
      <c r="P654" s="17"/>
    </row>
    <row r="655" spans="15:16" ht="12.75" x14ac:dyDescent="0.2">
      <c r="O655" s="17"/>
      <c r="P655" s="17"/>
    </row>
    <row r="656" spans="15:16" ht="12.75" x14ac:dyDescent="0.2">
      <c r="O656" s="17"/>
      <c r="P656" s="17"/>
    </row>
    <row r="657" spans="15:16" ht="12.75" x14ac:dyDescent="0.2">
      <c r="O657" s="17"/>
      <c r="P657" s="17"/>
    </row>
    <row r="658" spans="15:16" ht="12.75" x14ac:dyDescent="0.2">
      <c r="O658" s="17"/>
      <c r="P658" s="17"/>
    </row>
    <row r="659" spans="15:16" ht="12.75" x14ac:dyDescent="0.2">
      <c r="O659" s="17"/>
      <c r="P659" s="17"/>
    </row>
    <row r="660" spans="15:16" ht="12.75" x14ac:dyDescent="0.2">
      <c r="O660" s="17"/>
      <c r="P660" s="17"/>
    </row>
    <row r="661" spans="15:16" ht="12.75" x14ac:dyDescent="0.2">
      <c r="O661" s="17"/>
      <c r="P661" s="17"/>
    </row>
    <row r="662" spans="15:16" ht="12.75" x14ac:dyDescent="0.2">
      <c r="O662" s="17"/>
      <c r="P662" s="17"/>
    </row>
    <row r="663" spans="15:16" ht="12.75" x14ac:dyDescent="0.2">
      <c r="O663" s="17"/>
      <c r="P663" s="17"/>
    </row>
    <row r="664" spans="15:16" ht="12.75" x14ac:dyDescent="0.2">
      <c r="O664" s="17"/>
      <c r="P664" s="17"/>
    </row>
    <row r="665" spans="15:16" ht="12.75" x14ac:dyDescent="0.2">
      <c r="O665" s="17"/>
      <c r="P665" s="17"/>
    </row>
    <row r="666" spans="15:16" ht="12.75" x14ac:dyDescent="0.2">
      <c r="O666" s="17"/>
      <c r="P666" s="17"/>
    </row>
    <row r="667" spans="15:16" ht="12.75" x14ac:dyDescent="0.2">
      <c r="O667" s="17"/>
      <c r="P667" s="17"/>
    </row>
    <row r="668" spans="15:16" ht="12.75" x14ac:dyDescent="0.2">
      <c r="O668" s="17"/>
      <c r="P668" s="17"/>
    </row>
    <row r="669" spans="15:16" ht="12.75" x14ac:dyDescent="0.2">
      <c r="O669" s="17"/>
      <c r="P669" s="17"/>
    </row>
    <row r="670" spans="15:16" ht="12.75" x14ac:dyDescent="0.2">
      <c r="O670" s="17"/>
      <c r="P670" s="17"/>
    </row>
    <row r="671" spans="15:16" ht="12.75" x14ac:dyDescent="0.2">
      <c r="O671" s="17"/>
      <c r="P671" s="17"/>
    </row>
    <row r="672" spans="15:16" ht="12.75" x14ac:dyDescent="0.2">
      <c r="O672" s="17"/>
      <c r="P672" s="17"/>
    </row>
    <row r="673" spans="15:16" ht="12.75" x14ac:dyDescent="0.2">
      <c r="O673" s="17"/>
      <c r="P673" s="17"/>
    </row>
    <row r="674" spans="15:16" ht="12.75" x14ac:dyDescent="0.2">
      <c r="O674" s="17"/>
      <c r="P674" s="17"/>
    </row>
    <row r="675" spans="15:16" ht="12.75" x14ac:dyDescent="0.2">
      <c r="O675" s="17"/>
      <c r="P675" s="17"/>
    </row>
    <row r="676" spans="15:16" ht="12.75" x14ac:dyDescent="0.2">
      <c r="O676" s="17"/>
      <c r="P676" s="17"/>
    </row>
    <row r="677" spans="15:16" ht="12.75" x14ac:dyDescent="0.2">
      <c r="O677" s="17"/>
      <c r="P677" s="17"/>
    </row>
    <row r="678" spans="15:16" ht="12.75" x14ac:dyDescent="0.2">
      <c r="O678" s="17"/>
      <c r="P678" s="17"/>
    </row>
    <row r="679" spans="15:16" ht="12.75" x14ac:dyDescent="0.2">
      <c r="O679" s="17"/>
      <c r="P679" s="17"/>
    </row>
    <row r="680" spans="15:16" ht="12.75" x14ac:dyDescent="0.2">
      <c r="O680" s="17"/>
      <c r="P680" s="17"/>
    </row>
    <row r="681" spans="15:16" ht="12.75" x14ac:dyDescent="0.2">
      <c r="O681" s="17"/>
      <c r="P681" s="17"/>
    </row>
    <row r="682" spans="15:16" ht="12.75" x14ac:dyDescent="0.2">
      <c r="O682" s="17"/>
      <c r="P682" s="17"/>
    </row>
    <row r="683" spans="15:16" ht="12.75" x14ac:dyDescent="0.2">
      <c r="O683" s="17"/>
      <c r="P683" s="17"/>
    </row>
    <row r="684" spans="15:16" ht="12.75" x14ac:dyDescent="0.2">
      <c r="O684" s="17"/>
      <c r="P684" s="17"/>
    </row>
    <row r="685" spans="15:16" ht="12.75" x14ac:dyDescent="0.2">
      <c r="O685" s="17"/>
      <c r="P685" s="17"/>
    </row>
    <row r="686" spans="15:16" ht="12.75" x14ac:dyDescent="0.2">
      <c r="O686" s="17"/>
      <c r="P686" s="17"/>
    </row>
    <row r="687" spans="15:16" ht="12.75" x14ac:dyDescent="0.2">
      <c r="O687" s="17"/>
      <c r="P687" s="17"/>
    </row>
    <row r="688" spans="15:16" ht="12.75" x14ac:dyDescent="0.2">
      <c r="O688" s="17"/>
      <c r="P688" s="17"/>
    </row>
    <row r="689" spans="15:16" ht="12.75" x14ac:dyDescent="0.2">
      <c r="O689" s="17"/>
      <c r="P689" s="17"/>
    </row>
    <row r="690" spans="15:16" ht="12.75" x14ac:dyDescent="0.2">
      <c r="O690" s="17"/>
      <c r="P690" s="17"/>
    </row>
    <row r="691" spans="15:16" ht="12.75" x14ac:dyDescent="0.2">
      <c r="O691" s="17"/>
      <c r="P691" s="17"/>
    </row>
    <row r="692" spans="15:16" ht="12.75" x14ac:dyDescent="0.2">
      <c r="O692" s="17"/>
      <c r="P692" s="17"/>
    </row>
    <row r="693" spans="15:16" ht="12.75" x14ac:dyDescent="0.2">
      <c r="O693" s="17"/>
      <c r="P693" s="17"/>
    </row>
    <row r="694" spans="15:16" ht="12.75" x14ac:dyDescent="0.2">
      <c r="O694" s="17"/>
      <c r="P694" s="17"/>
    </row>
    <row r="695" spans="15:16" ht="12.75" x14ac:dyDescent="0.2">
      <c r="O695" s="17"/>
      <c r="P695" s="17"/>
    </row>
    <row r="696" spans="15:16" ht="12.75" x14ac:dyDescent="0.2">
      <c r="O696" s="17"/>
      <c r="P696" s="17"/>
    </row>
    <row r="697" spans="15:16" ht="12.75" x14ac:dyDescent="0.2">
      <c r="O697" s="17"/>
      <c r="P697" s="17"/>
    </row>
    <row r="698" spans="15:16" ht="12.75" x14ac:dyDescent="0.2">
      <c r="O698" s="17"/>
      <c r="P698" s="17"/>
    </row>
    <row r="699" spans="15:16" ht="12.75" x14ac:dyDescent="0.2">
      <c r="O699" s="17"/>
      <c r="P699" s="17"/>
    </row>
    <row r="700" spans="15:16" ht="12.75" x14ac:dyDescent="0.2">
      <c r="O700" s="17"/>
      <c r="P700" s="17"/>
    </row>
    <row r="701" spans="15:16" ht="12.75" x14ac:dyDescent="0.2">
      <c r="O701" s="17"/>
      <c r="P701" s="17"/>
    </row>
    <row r="702" spans="15:16" ht="12.75" x14ac:dyDescent="0.2">
      <c r="O702" s="17"/>
      <c r="P702" s="17"/>
    </row>
    <row r="703" spans="15:16" ht="12.75" x14ac:dyDescent="0.2">
      <c r="O703" s="17"/>
      <c r="P703" s="17"/>
    </row>
    <row r="704" spans="15:16" ht="12.75" x14ac:dyDescent="0.2">
      <c r="O704" s="17"/>
      <c r="P704" s="17"/>
    </row>
    <row r="705" spans="15:16" ht="12.75" x14ac:dyDescent="0.2">
      <c r="O705" s="17"/>
      <c r="P705" s="17"/>
    </row>
    <row r="706" spans="15:16" ht="12.75" x14ac:dyDescent="0.2">
      <c r="O706" s="17"/>
      <c r="P706" s="17"/>
    </row>
    <row r="707" spans="15:16" ht="12.75" x14ac:dyDescent="0.2">
      <c r="O707" s="17"/>
      <c r="P707" s="17"/>
    </row>
    <row r="708" spans="15:16" ht="12.75" x14ac:dyDescent="0.2">
      <c r="O708" s="17"/>
      <c r="P708" s="17"/>
    </row>
    <row r="709" spans="15:16" ht="12.75" x14ac:dyDescent="0.2">
      <c r="O709" s="17"/>
      <c r="P709" s="17"/>
    </row>
    <row r="710" spans="15:16" ht="12.75" x14ac:dyDescent="0.2">
      <c r="O710" s="17"/>
      <c r="P710" s="17"/>
    </row>
    <row r="711" spans="15:16" ht="12.75" x14ac:dyDescent="0.2">
      <c r="O711" s="17"/>
      <c r="P711" s="17"/>
    </row>
    <row r="712" spans="15:16" ht="12.75" x14ac:dyDescent="0.2">
      <c r="O712" s="17"/>
      <c r="P712" s="17"/>
    </row>
    <row r="713" spans="15:16" ht="12.75" x14ac:dyDescent="0.2">
      <c r="O713" s="17"/>
      <c r="P713" s="17"/>
    </row>
    <row r="714" spans="15:16" ht="12.75" x14ac:dyDescent="0.2">
      <c r="O714" s="17"/>
      <c r="P714" s="17"/>
    </row>
    <row r="715" spans="15:16" ht="12.75" x14ac:dyDescent="0.2">
      <c r="O715" s="17"/>
      <c r="P715" s="17"/>
    </row>
    <row r="716" spans="15:16" ht="12.75" x14ac:dyDescent="0.2">
      <c r="O716" s="17"/>
      <c r="P716" s="17"/>
    </row>
    <row r="717" spans="15:16" ht="12.75" x14ac:dyDescent="0.2">
      <c r="O717" s="17"/>
      <c r="P717" s="17"/>
    </row>
    <row r="718" spans="15:16" ht="12.75" x14ac:dyDescent="0.2">
      <c r="O718" s="17"/>
      <c r="P718" s="17"/>
    </row>
    <row r="719" spans="15:16" ht="12.75" x14ac:dyDescent="0.2">
      <c r="O719" s="17"/>
      <c r="P719" s="17"/>
    </row>
    <row r="720" spans="15:16" ht="12.75" x14ac:dyDescent="0.2">
      <c r="O720" s="17"/>
      <c r="P720" s="17"/>
    </row>
    <row r="721" spans="15:16" ht="12.75" x14ac:dyDescent="0.2">
      <c r="O721" s="17"/>
      <c r="P721" s="17"/>
    </row>
    <row r="722" spans="15:16" ht="12.75" x14ac:dyDescent="0.2">
      <c r="O722" s="17"/>
      <c r="P722" s="17"/>
    </row>
    <row r="723" spans="15:16" ht="12.75" x14ac:dyDescent="0.2">
      <c r="O723" s="17"/>
      <c r="P723" s="17"/>
    </row>
    <row r="724" spans="15:16" ht="12.75" x14ac:dyDescent="0.2">
      <c r="O724" s="17"/>
      <c r="P724" s="17"/>
    </row>
    <row r="725" spans="15:16" ht="12.75" x14ac:dyDescent="0.2">
      <c r="O725" s="17"/>
      <c r="P725" s="17"/>
    </row>
    <row r="726" spans="15:16" ht="12.75" x14ac:dyDescent="0.2">
      <c r="O726" s="17"/>
      <c r="P726" s="17"/>
    </row>
    <row r="727" spans="15:16" ht="12.75" x14ac:dyDescent="0.2">
      <c r="O727" s="17"/>
      <c r="P727" s="17"/>
    </row>
    <row r="728" spans="15:16" ht="12.75" x14ac:dyDescent="0.2">
      <c r="O728" s="17"/>
      <c r="P728" s="17"/>
    </row>
    <row r="729" spans="15:16" ht="12.75" x14ac:dyDescent="0.2">
      <c r="O729" s="17"/>
      <c r="P729" s="17"/>
    </row>
    <row r="730" spans="15:16" ht="12.75" x14ac:dyDescent="0.2">
      <c r="O730" s="17"/>
      <c r="P730" s="17"/>
    </row>
    <row r="731" spans="15:16" ht="12.75" x14ac:dyDescent="0.2">
      <c r="O731" s="17"/>
      <c r="P731" s="17"/>
    </row>
    <row r="732" spans="15:16" ht="12.75" x14ac:dyDescent="0.2">
      <c r="O732" s="17"/>
      <c r="P732" s="17"/>
    </row>
    <row r="733" spans="15:16" ht="12.75" x14ac:dyDescent="0.2">
      <c r="O733" s="17"/>
      <c r="P733" s="17"/>
    </row>
    <row r="734" spans="15:16" ht="12.75" x14ac:dyDescent="0.2">
      <c r="O734" s="17"/>
      <c r="P734" s="17"/>
    </row>
    <row r="735" spans="15:16" ht="12.75" x14ac:dyDescent="0.2">
      <c r="O735" s="17"/>
      <c r="P735" s="17"/>
    </row>
    <row r="736" spans="15:16" ht="12.75" x14ac:dyDescent="0.2">
      <c r="O736" s="17"/>
      <c r="P736" s="17"/>
    </row>
    <row r="737" spans="15:16" ht="12.75" x14ac:dyDescent="0.2">
      <c r="O737" s="17"/>
      <c r="P737" s="17"/>
    </row>
    <row r="738" spans="15:16" ht="12.75" x14ac:dyDescent="0.2">
      <c r="O738" s="17"/>
      <c r="P738" s="17"/>
    </row>
    <row r="739" spans="15:16" ht="12.75" x14ac:dyDescent="0.2">
      <c r="O739" s="17"/>
      <c r="P739" s="17"/>
    </row>
    <row r="740" spans="15:16" ht="12.75" x14ac:dyDescent="0.2">
      <c r="O740" s="17"/>
      <c r="P740" s="17"/>
    </row>
    <row r="741" spans="15:16" ht="12.75" x14ac:dyDescent="0.2">
      <c r="O741" s="17"/>
      <c r="P741" s="17"/>
    </row>
    <row r="742" spans="15:16" ht="12.75" x14ac:dyDescent="0.2">
      <c r="O742" s="17"/>
      <c r="P742" s="17"/>
    </row>
    <row r="743" spans="15:16" ht="12.75" x14ac:dyDescent="0.2">
      <c r="O743" s="17"/>
      <c r="P743" s="17"/>
    </row>
    <row r="744" spans="15:16" ht="12.75" x14ac:dyDescent="0.2">
      <c r="O744" s="17"/>
      <c r="P744" s="17"/>
    </row>
    <row r="745" spans="15:16" ht="12.75" x14ac:dyDescent="0.2">
      <c r="O745" s="17"/>
      <c r="P745" s="17"/>
    </row>
    <row r="746" spans="15:16" ht="12.75" x14ac:dyDescent="0.2">
      <c r="O746" s="17"/>
      <c r="P746" s="17"/>
    </row>
    <row r="747" spans="15:16" ht="12.75" x14ac:dyDescent="0.2">
      <c r="O747" s="17"/>
      <c r="P747" s="17"/>
    </row>
    <row r="748" spans="15:16" ht="12.75" x14ac:dyDescent="0.2">
      <c r="O748" s="17"/>
      <c r="P748" s="17"/>
    </row>
    <row r="749" spans="15:16" ht="12.75" x14ac:dyDescent="0.2">
      <c r="O749" s="17"/>
      <c r="P749" s="17"/>
    </row>
    <row r="750" spans="15:16" ht="12.75" x14ac:dyDescent="0.2">
      <c r="O750" s="17"/>
      <c r="P750" s="17"/>
    </row>
    <row r="751" spans="15:16" ht="12.75" x14ac:dyDescent="0.2">
      <c r="O751" s="17"/>
      <c r="P751" s="17"/>
    </row>
    <row r="752" spans="15:16" ht="12.75" x14ac:dyDescent="0.2">
      <c r="O752" s="17"/>
      <c r="P752" s="17"/>
    </row>
    <row r="753" spans="15:16" ht="12.75" x14ac:dyDescent="0.2">
      <c r="O753" s="17"/>
      <c r="P753" s="17"/>
    </row>
    <row r="754" spans="15:16" ht="12.75" x14ac:dyDescent="0.2">
      <c r="O754" s="17"/>
      <c r="P754" s="17"/>
    </row>
    <row r="755" spans="15:16" ht="12.75" x14ac:dyDescent="0.2">
      <c r="O755" s="17"/>
      <c r="P755" s="17"/>
    </row>
    <row r="756" spans="15:16" ht="12.75" x14ac:dyDescent="0.2">
      <c r="O756" s="17"/>
      <c r="P756" s="17"/>
    </row>
    <row r="757" spans="15:16" ht="12.75" x14ac:dyDescent="0.2">
      <c r="O757" s="17"/>
      <c r="P757" s="17"/>
    </row>
    <row r="758" spans="15:16" ht="12.75" x14ac:dyDescent="0.2">
      <c r="O758" s="17"/>
      <c r="P758" s="17"/>
    </row>
    <row r="759" spans="15:16" ht="12.75" x14ac:dyDescent="0.2">
      <c r="O759" s="17"/>
      <c r="P759" s="17"/>
    </row>
    <row r="760" spans="15:16" ht="12.75" x14ac:dyDescent="0.2">
      <c r="O760" s="17"/>
      <c r="P760" s="17"/>
    </row>
    <row r="761" spans="15:16" ht="12.75" x14ac:dyDescent="0.2">
      <c r="O761" s="17"/>
      <c r="P761" s="17"/>
    </row>
    <row r="762" spans="15:16" ht="12.75" x14ac:dyDescent="0.2">
      <c r="O762" s="17"/>
      <c r="P762" s="17"/>
    </row>
    <row r="763" spans="15:16" ht="12.75" x14ac:dyDescent="0.2">
      <c r="O763" s="17"/>
      <c r="P763" s="17"/>
    </row>
    <row r="764" spans="15:16" ht="12.75" x14ac:dyDescent="0.2">
      <c r="O764" s="17"/>
      <c r="P764" s="17"/>
    </row>
    <row r="765" spans="15:16" ht="12.75" x14ac:dyDescent="0.2">
      <c r="O765" s="17"/>
      <c r="P765" s="17"/>
    </row>
    <row r="766" spans="15:16" ht="12.75" x14ac:dyDescent="0.2">
      <c r="O766" s="17"/>
      <c r="P766" s="17"/>
    </row>
    <row r="767" spans="15:16" ht="12.75" x14ac:dyDescent="0.2">
      <c r="O767" s="17"/>
      <c r="P767" s="17"/>
    </row>
    <row r="768" spans="15:16" ht="12.75" x14ac:dyDescent="0.2">
      <c r="O768" s="17"/>
      <c r="P768" s="17"/>
    </row>
    <row r="769" spans="15:16" ht="12.75" x14ac:dyDescent="0.2">
      <c r="O769" s="17"/>
      <c r="P769" s="17"/>
    </row>
    <row r="770" spans="15:16" ht="12.75" x14ac:dyDescent="0.2">
      <c r="O770" s="17"/>
      <c r="P770" s="17"/>
    </row>
    <row r="771" spans="15:16" ht="12.75" x14ac:dyDescent="0.2">
      <c r="O771" s="17"/>
      <c r="P771" s="17"/>
    </row>
    <row r="772" spans="15:16" ht="12.75" x14ac:dyDescent="0.2">
      <c r="O772" s="17"/>
      <c r="P772" s="17"/>
    </row>
    <row r="773" spans="15:16" ht="12.75" x14ac:dyDescent="0.2">
      <c r="O773" s="17"/>
      <c r="P773" s="17"/>
    </row>
    <row r="774" spans="15:16" ht="12.75" x14ac:dyDescent="0.2">
      <c r="O774" s="17"/>
      <c r="P774" s="17"/>
    </row>
    <row r="775" spans="15:16" ht="12.75" x14ac:dyDescent="0.2">
      <c r="O775" s="17"/>
      <c r="P775" s="17"/>
    </row>
    <row r="776" spans="15:16" ht="12.75" x14ac:dyDescent="0.2">
      <c r="O776" s="17"/>
      <c r="P776" s="17"/>
    </row>
    <row r="777" spans="15:16" ht="12.75" x14ac:dyDescent="0.2">
      <c r="O777" s="17"/>
      <c r="P777" s="17"/>
    </row>
    <row r="778" spans="15:16" ht="12.75" x14ac:dyDescent="0.2">
      <c r="O778" s="17"/>
      <c r="P778" s="17"/>
    </row>
    <row r="779" spans="15:16" ht="12.75" x14ac:dyDescent="0.2">
      <c r="O779" s="17"/>
      <c r="P779" s="17"/>
    </row>
    <row r="780" spans="15:16" ht="12.75" x14ac:dyDescent="0.2">
      <c r="O780" s="17"/>
      <c r="P780" s="17"/>
    </row>
    <row r="781" spans="15:16" ht="12.75" x14ac:dyDescent="0.2">
      <c r="O781" s="17"/>
      <c r="P781" s="17"/>
    </row>
    <row r="782" spans="15:16" ht="12.75" x14ac:dyDescent="0.2">
      <c r="O782" s="17"/>
      <c r="P782" s="17"/>
    </row>
    <row r="783" spans="15:16" ht="12.75" x14ac:dyDescent="0.2">
      <c r="O783" s="17"/>
      <c r="P783" s="17"/>
    </row>
    <row r="784" spans="15:16" ht="12.75" x14ac:dyDescent="0.2">
      <c r="O784" s="17"/>
      <c r="P784" s="17"/>
    </row>
    <row r="785" spans="15:16" ht="12.75" x14ac:dyDescent="0.2">
      <c r="O785" s="17"/>
      <c r="P785" s="17"/>
    </row>
    <row r="786" spans="15:16" ht="12.75" x14ac:dyDescent="0.2">
      <c r="O786" s="17"/>
      <c r="P786" s="17"/>
    </row>
    <row r="787" spans="15:16" ht="12.75" x14ac:dyDescent="0.2">
      <c r="O787" s="17"/>
      <c r="P787" s="17"/>
    </row>
    <row r="788" spans="15:16" ht="12.75" x14ac:dyDescent="0.2">
      <c r="O788" s="17"/>
      <c r="P788" s="17"/>
    </row>
    <row r="789" spans="15:16" ht="12.75" x14ac:dyDescent="0.2">
      <c r="O789" s="17"/>
      <c r="P789" s="17"/>
    </row>
    <row r="790" spans="15:16" ht="12.75" x14ac:dyDescent="0.2">
      <c r="O790" s="17"/>
      <c r="P790" s="17"/>
    </row>
    <row r="791" spans="15:16" ht="12.75" x14ac:dyDescent="0.2">
      <c r="O791" s="17"/>
      <c r="P791" s="17"/>
    </row>
    <row r="792" spans="15:16" ht="12.75" x14ac:dyDescent="0.2">
      <c r="O792" s="17"/>
      <c r="P792" s="17"/>
    </row>
    <row r="793" spans="15:16" ht="12.75" x14ac:dyDescent="0.2">
      <c r="O793" s="17"/>
      <c r="P793" s="17"/>
    </row>
    <row r="794" spans="15:16" ht="12.75" x14ac:dyDescent="0.2">
      <c r="O794" s="17"/>
      <c r="P794" s="17"/>
    </row>
    <row r="795" spans="15:16" ht="12.75" x14ac:dyDescent="0.2">
      <c r="O795" s="17"/>
      <c r="P795" s="17"/>
    </row>
    <row r="796" spans="15:16" ht="12.75" x14ac:dyDescent="0.2">
      <c r="O796" s="17"/>
      <c r="P796" s="17"/>
    </row>
    <row r="797" spans="15:16" ht="12.75" x14ac:dyDescent="0.2">
      <c r="O797" s="17"/>
      <c r="P797" s="17"/>
    </row>
    <row r="798" spans="15:16" ht="12.75" x14ac:dyDescent="0.2">
      <c r="O798" s="17"/>
      <c r="P798" s="17"/>
    </row>
    <row r="799" spans="15:16" ht="12.75" x14ac:dyDescent="0.2">
      <c r="O799" s="17"/>
      <c r="P799" s="17"/>
    </row>
    <row r="800" spans="15:16" ht="12.75" x14ac:dyDescent="0.2">
      <c r="O800" s="17"/>
      <c r="P800" s="17"/>
    </row>
    <row r="801" spans="15:16" ht="12.75" x14ac:dyDescent="0.2">
      <c r="O801" s="17"/>
      <c r="P801" s="17"/>
    </row>
    <row r="802" spans="15:16" ht="12.75" x14ac:dyDescent="0.2">
      <c r="O802" s="17"/>
      <c r="P802" s="17"/>
    </row>
    <row r="803" spans="15:16" ht="12.75" x14ac:dyDescent="0.2">
      <c r="O803" s="17"/>
      <c r="P803" s="17"/>
    </row>
    <row r="804" spans="15:16" ht="12.75" x14ac:dyDescent="0.2">
      <c r="O804" s="17"/>
      <c r="P804" s="17"/>
    </row>
    <row r="805" spans="15:16" ht="12.75" x14ac:dyDescent="0.2">
      <c r="O805" s="17"/>
      <c r="P805" s="17"/>
    </row>
    <row r="806" spans="15:16" ht="12.75" x14ac:dyDescent="0.2">
      <c r="O806" s="17"/>
      <c r="P806" s="17"/>
    </row>
    <row r="807" spans="15:16" ht="12.75" x14ac:dyDescent="0.2">
      <c r="O807" s="17"/>
      <c r="P807" s="17"/>
    </row>
    <row r="808" spans="15:16" ht="12.75" x14ac:dyDescent="0.2">
      <c r="O808" s="17"/>
      <c r="P808" s="17"/>
    </row>
    <row r="809" spans="15:16" ht="12.75" x14ac:dyDescent="0.2">
      <c r="O809" s="17"/>
      <c r="P809" s="17"/>
    </row>
    <row r="810" spans="15:16" ht="12.75" x14ac:dyDescent="0.2">
      <c r="O810" s="17"/>
      <c r="P810" s="17"/>
    </row>
    <row r="811" spans="15:16" ht="12.75" x14ac:dyDescent="0.2">
      <c r="O811" s="17"/>
      <c r="P811" s="17"/>
    </row>
    <row r="812" spans="15:16" ht="12.75" x14ac:dyDescent="0.2">
      <c r="O812" s="17"/>
      <c r="P812" s="17"/>
    </row>
    <row r="813" spans="15:16" ht="12.75" x14ac:dyDescent="0.2">
      <c r="O813" s="17"/>
      <c r="P813" s="17"/>
    </row>
    <row r="814" spans="15:16" ht="12.75" x14ac:dyDescent="0.2">
      <c r="O814" s="17"/>
      <c r="P814" s="17"/>
    </row>
    <row r="815" spans="15:16" ht="12.75" x14ac:dyDescent="0.2">
      <c r="O815" s="17"/>
      <c r="P815" s="17"/>
    </row>
    <row r="816" spans="15:16" ht="12.75" x14ac:dyDescent="0.2">
      <c r="O816" s="17"/>
      <c r="P816" s="17"/>
    </row>
    <row r="817" spans="15:16" ht="12.75" x14ac:dyDescent="0.2">
      <c r="O817" s="17"/>
      <c r="P817" s="17"/>
    </row>
    <row r="818" spans="15:16" ht="12.75" x14ac:dyDescent="0.2">
      <c r="O818" s="17"/>
      <c r="P818" s="17"/>
    </row>
    <row r="819" spans="15:16" ht="12.75" x14ac:dyDescent="0.2">
      <c r="O819" s="17"/>
      <c r="P819" s="17"/>
    </row>
    <row r="820" spans="15:16" ht="12.75" x14ac:dyDescent="0.2">
      <c r="O820" s="17"/>
      <c r="P820" s="17"/>
    </row>
    <row r="821" spans="15:16" ht="12.75" x14ac:dyDescent="0.2">
      <c r="O821" s="17"/>
      <c r="P821" s="17"/>
    </row>
    <row r="822" spans="15:16" ht="12.75" x14ac:dyDescent="0.2">
      <c r="O822" s="17"/>
      <c r="P822" s="17"/>
    </row>
    <row r="823" spans="15:16" ht="12.75" x14ac:dyDescent="0.2">
      <c r="O823" s="17"/>
      <c r="P823" s="17"/>
    </row>
    <row r="824" spans="15:16" ht="12.75" x14ac:dyDescent="0.2">
      <c r="O824" s="17"/>
      <c r="P824" s="17"/>
    </row>
    <row r="825" spans="15:16" ht="12.75" x14ac:dyDescent="0.2">
      <c r="O825" s="17"/>
      <c r="P825" s="17"/>
    </row>
    <row r="826" spans="15:16" ht="12.75" x14ac:dyDescent="0.2">
      <c r="O826" s="17"/>
      <c r="P826" s="17"/>
    </row>
    <row r="827" spans="15:16" ht="12.75" x14ac:dyDescent="0.2">
      <c r="O827" s="17"/>
      <c r="P827" s="17"/>
    </row>
    <row r="828" spans="15:16" ht="12.75" x14ac:dyDescent="0.2">
      <c r="O828" s="17"/>
      <c r="P828" s="17"/>
    </row>
    <row r="829" spans="15:16" ht="12.75" x14ac:dyDescent="0.2">
      <c r="O829" s="17"/>
      <c r="P829" s="17"/>
    </row>
    <row r="830" spans="15:16" ht="12.75" x14ac:dyDescent="0.2">
      <c r="O830" s="17"/>
      <c r="P830" s="17"/>
    </row>
    <row r="831" spans="15:16" ht="12.75" x14ac:dyDescent="0.2">
      <c r="O831" s="17"/>
      <c r="P831" s="17"/>
    </row>
    <row r="832" spans="15:16" ht="12.75" x14ac:dyDescent="0.2">
      <c r="O832" s="17"/>
      <c r="P832" s="17"/>
    </row>
    <row r="833" spans="15:16" ht="12.75" x14ac:dyDescent="0.2">
      <c r="O833" s="17"/>
      <c r="P833" s="17"/>
    </row>
    <row r="834" spans="15:16" ht="12.75" x14ac:dyDescent="0.2">
      <c r="O834" s="17"/>
      <c r="P834" s="17"/>
    </row>
    <row r="835" spans="15:16" ht="12.75" x14ac:dyDescent="0.2">
      <c r="O835" s="17"/>
      <c r="P835" s="17"/>
    </row>
    <row r="836" spans="15:16" ht="12.75" x14ac:dyDescent="0.2">
      <c r="O836" s="17"/>
      <c r="P836" s="17"/>
    </row>
    <row r="837" spans="15:16" ht="12.75" x14ac:dyDescent="0.2">
      <c r="O837" s="17"/>
      <c r="P837" s="17"/>
    </row>
    <row r="838" spans="15:16" ht="12.75" x14ac:dyDescent="0.2">
      <c r="O838" s="17"/>
      <c r="P838" s="17"/>
    </row>
    <row r="839" spans="15:16" ht="12.75" x14ac:dyDescent="0.2">
      <c r="O839" s="17"/>
      <c r="P839" s="17"/>
    </row>
    <row r="840" spans="15:16" ht="12.75" x14ac:dyDescent="0.2">
      <c r="O840" s="17"/>
      <c r="P840" s="17"/>
    </row>
    <row r="841" spans="15:16" ht="12.75" x14ac:dyDescent="0.2">
      <c r="O841" s="17"/>
      <c r="P841" s="17"/>
    </row>
    <row r="842" spans="15:16" ht="12.75" x14ac:dyDescent="0.2">
      <c r="O842" s="17"/>
      <c r="P842" s="17"/>
    </row>
    <row r="843" spans="15:16" ht="12.75" x14ac:dyDescent="0.2">
      <c r="O843" s="17"/>
      <c r="P843" s="17"/>
    </row>
    <row r="844" spans="15:16" ht="12.75" x14ac:dyDescent="0.2">
      <c r="O844" s="17"/>
      <c r="P844" s="17"/>
    </row>
    <row r="845" spans="15:16" ht="12.75" x14ac:dyDescent="0.2">
      <c r="O845" s="17"/>
      <c r="P845" s="17"/>
    </row>
    <row r="846" spans="15:16" ht="12.75" x14ac:dyDescent="0.2">
      <c r="O846" s="17"/>
      <c r="P846" s="17"/>
    </row>
    <row r="847" spans="15:16" ht="12.75" x14ac:dyDescent="0.2">
      <c r="O847" s="17"/>
      <c r="P847" s="17"/>
    </row>
    <row r="848" spans="15:16" ht="12.75" x14ac:dyDescent="0.2">
      <c r="O848" s="17"/>
      <c r="P848" s="17"/>
    </row>
    <row r="849" spans="15:16" ht="12.75" x14ac:dyDescent="0.2">
      <c r="O849" s="17"/>
      <c r="P849" s="17"/>
    </row>
    <row r="850" spans="15:16" ht="12.75" x14ac:dyDescent="0.2">
      <c r="O850" s="17"/>
      <c r="P850" s="17"/>
    </row>
    <row r="851" spans="15:16" ht="12.75" x14ac:dyDescent="0.2">
      <c r="O851" s="17"/>
      <c r="P851" s="17"/>
    </row>
    <row r="852" spans="15:16" ht="12.75" x14ac:dyDescent="0.2">
      <c r="O852" s="17"/>
      <c r="P852" s="17"/>
    </row>
    <row r="853" spans="15:16" ht="12.75" x14ac:dyDescent="0.2">
      <c r="O853" s="17"/>
      <c r="P853" s="17"/>
    </row>
    <row r="854" spans="15:16" ht="12.75" x14ac:dyDescent="0.2">
      <c r="O854" s="17"/>
      <c r="P854" s="17"/>
    </row>
    <row r="855" spans="15:16" ht="12.75" x14ac:dyDescent="0.2">
      <c r="O855" s="17"/>
      <c r="P855" s="17"/>
    </row>
    <row r="856" spans="15:16" ht="12.75" x14ac:dyDescent="0.2">
      <c r="O856" s="17"/>
      <c r="P856" s="17"/>
    </row>
    <row r="857" spans="15:16" ht="12.75" x14ac:dyDescent="0.2">
      <c r="O857" s="17"/>
      <c r="P857" s="17"/>
    </row>
    <row r="858" spans="15:16" ht="12.75" x14ac:dyDescent="0.2">
      <c r="O858" s="17"/>
      <c r="P858" s="17"/>
    </row>
    <row r="859" spans="15:16" ht="12.75" x14ac:dyDescent="0.2">
      <c r="O859" s="17"/>
      <c r="P859" s="17"/>
    </row>
    <row r="860" spans="15:16" ht="12.75" x14ac:dyDescent="0.2">
      <c r="O860" s="17"/>
      <c r="P860" s="17"/>
    </row>
    <row r="861" spans="15:16" ht="12.75" x14ac:dyDescent="0.2">
      <c r="O861" s="17"/>
      <c r="P861" s="17"/>
    </row>
    <row r="862" spans="15:16" ht="12.75" x14ac:dyDescent="0.2">
      <c r="O862" s="17"/>
      <c r="P862" s="17"/>
    </row>
    <row r="863" spans="15:16" ht="12.75" x14ac:dyDescent="0.2">
      <c r="O863" s="17"/>
      <c r="P863" s="17"/>
    </row>
    <row r="864" spans="15:16" ht="12.75" x14ac:dyDescent="0.2">
      <c r="O864" s="17"/>
      <c r="P864" s="17"/>
    </row>
    <row r="865" spans="15:16" ht="12.75" x14ac:dyDescent="0.2">
      <c r="O865" s="17"/>
      <c r="P865" s="17"/>
    </row>
    <row r="866" spans="15:16" ht="12.75" x14ac:dyDescent="0.2">
      <c r="O866" s="17"/>
      <c r="P866" s="17"/>
    </row>
    <row r="867" spans="15:16" ht="12.75" x14ac:dyDescent="0.2">
      <c r="O867" s="17"/>
      <c r="P867" s="17"/>
    </row>
    <row r="868" spans="15:16" ht="12.75" x14ac:dyDescent="0.2">
      <c r="O868" s="17"/>
      <c r="P868" s="17"/>
    </row>
    <row r="869" spans="15:16" ht="12.75" x14ac:dyDescent="0.2">
      <c r="O869" s="17"/>
      <c r="P869" s="17"/>
    </row>
    <row r="870" spans="15:16" ht="12.75" x14ac:dyDescent="0.2">
      <c r="O870" s="17"/>
      <c r="P870" s="17"/>
    </row>
    <row r="871" spans="15:16" ht="12.75" x14ac:dyDescent="0.2">
      <c r="O871" s="17"/>
      <c r="P871" s="17"/>
    </row>
    <row r="872" spans="15:16" ht="12.75" x14ac:dyDescent="0.2">
      <c r="O872" s="17"/>
      <c r="P872" s="17"/>
    </row>
    <row r="873" spans="15:16" ht="12.75" x14ac:dyDescent="0.2">
      <c r="O873" s="17"/>
      <c r="P873" s="17"/>
    </row>
    <row r="874" spans="15:16" ht="12.75" x14ac:dyDescent="0.2">
      <c r="O874" s="17"/>
      <c r="P874" s="17"/>
    </row>
    <row r="875" spans="15:16" ht="12.75" x14ac:dyDescent="0.2">
      <c r="O875" s="17"/>
      <c r="P875" s="17"/>
    </row>
    <row r="876" spans="15:16" ht="12.75" x14ac:dyDescent="0.2">
      <c r="O876" s="17"/>
      <c r="P876" s="17"/>
    </row>
    <row r="877" spans="15:16" ht="12.75" x14ac:dyDescent="0.2">
      <c r="O877" s="17"/>
      <c r="P877" s="17"/>
    </row>
    <row r="878" spans="15:16" ht="12.75" x14ac:dyDescent="0.2">
      <c r="O878" s="17"/>
      <c r="P878" s="17"/>
    </row>
    <row r="879" spans="15:16" ht="12.75" x14ac:dyDescent="0.2">
      <c r="O879" s="17"/>
      <c r="P879" s="17"/>
    </row>
    <row r="880" spans="15:16" ht="12.75" x14ac:dyDescent="0.2">
      <c r="O880" s="17"/>
      <c r="P880" s="17"/>
    </row>
    <row r="881" spans="15:16" ht="12.75" x14ac:dyDescent="0.2">
      <c r="O881" s="17"/>
      <c r="P881" s="17"/>
    </row>
    <row r="882" spans="15:16" ht="12.75" x14ac:dyDescent="0.2">
      <c r="O882" s="17"/>
      <c r="P882" s="17"/>
    </row>
    <row r="883" spans="15:16" ht="12.75" x14ac:dyDescent="0.2">
      <c r="O883" s="17"/>
      <c r="P883" s="17"/>
    </row>
    <row r="884" spans="15:16" ht="12.75" x14ac:dyDescent="0.2">
      <c r="O884" s="17"/>
      <c r="P884" s="17"/>
    </row>
    <row r="885" spans="15:16" ht="12.75" x14ac:dyDescent="0.2">
      <c r="O885" s="17"/>
      <c r="P885" s="17"/>
    </row>
    <row r="886" spans="15:16" ht="12.75" x14ac:dyDescent="0.2">
      <c r="O886" s="17"/>
      <c r="P886" s="17"/>
    </row>
    <row r="887" spans="15:16" ht="12.75" x14ac:dyDescent="0.2">
      <c r="O887" s="17"/>
      <c r="P887" s="17"/>
    </row>
    <row r="888" spans="15:16" ht="12.75" x14ac:dyDescent="0.2">
      <c r="O888" s="17"/>
      <c r="P888" s="17"/>
    </row>
    <row r="889" spans="15:16" ht="12.75" x14ac:dyDescent="0.2">
      <c r="O889" s="17"/>
      <c r="P889" s="17"/>
    </row>
    <row r="890" spans="15:16" ht="12.75" x14ac:dyDescent="0.2">
      <c r="O890" s="17"/>
      <c r="P890" s="17"/>
    </row>
    <row r="891" spans="15:16" ht="12.75" x14ac:dyDescent="0.2">
      <c r="O891" s="17"/>
      <c r="P891" s="17"/>
    </row>
    <row r="892" spans="15:16" ht="12.75" x14ac:dyDescent="0.2">
      <c r="O892" s="17"/>
      <c r="P892" s="17"/>
    </row>
    <row r="893" spans="15:16" ht="12.75" x14ac:dyDescent="0.2">
      <c r="O893" s="17"/>
      <c r="P893" s="17"/>
    </row>
    <row r="894" spans="15:16" ht="12.75" x14ac:dyDescent="0.2">
      <c r="O894" s="17"/>
      <c r="P894" s="17"/>
    </row>
    <row r="895" spans="15:16" ht="12.75" x14ac:dyDescent="0.2">
      <c r="O895" s="17"/>
      <c r="P895" s="17"/>
    </row>
    <row r="896" spans="15:16" ht="12.75" x14ac:dyDescent="0.2">
      <c r="O896" s="17"/>
      <c r="P896" s="17"/>
    </row>
    <row r="897" spans="15:16" ht="12.75" x14ac:dyDescent="0.2">
      <c r="O897" s="17"/>
      <c r="P897" s="17"/>
    </row>
    <row r="898" spans="15:16" ht="12.75" x14ac:dyDescent="0.2">
      <c r="O898" s="17"/>
      <c r="P898" s="17"/>
    </row>
    <row r="899" spans="15:16" ht="12.75" x14ac:dyDescent="0.2">
      <c r="O899" s="17"/>
      <c r="P899" s="17"/>
    </row>
    <row r="900" spans="15:16" ht="12.75" x14ac:dyDescent="0.2">
      <c r="O900" s="17"/>
      <c r="P900" s="17"/>
    </row>
    <row r="901" spans="15:16" ht="12.75" x14ac:dyDescent="0.2">
      <c r="O901" s="17"/>
      <c r="P901" s="17"/>
    </row>
    <row r="902" spans="15:16" ht="12.75" x14ac:dyDescent="0.2">
      <c r="O902" s="17"/>
      <c r="P902" s="17"/>
    </row>
    <row r="903" spans="15:16" ht="12.75" x14ac:dyDescent="0.2">
      <c r="O903" s="17"/>
      <c r="P903" s="17"/>
    </row>
    <row r="904" spans="15:16" ht="12.75" x14ac:dyDescent="0.2">
      <c r="O904" s="17"/>
      <c r="P904" s="17"/>
    </row>
    <row r="905" spans="15:16" ht="12.75" x14ac:dyDescent="0.2">
      <c r="O905" s="17"/>
      <c r="P905" s="17"/>
    </row>
    <row r="906" spans="15:16" ht="12.75" x14ac:dyDescent="0.2">
      <c r="O906" s="17"/>
      <c r="P906" s="17"/>
    </row>
    <row r="907" spans="15:16" ht="12.75" x14ac:dyDescent="0.2">
      <c r="O907" s="17"/>
      <c r="P907" s="17"/>
    </row>
    <row r="908" spans="15:16" ht="12.75" x14ac:dyDescent="0.2">
      <c r="O908" s="17"/>
      <c r="P908" s="17"/>
    </row>
    <row r="909" spans="15:16" ht="12.75" x14ac:dyDescent="0.2">
      <c r="O909" s="17"/>
      <c r="P909" s="17"/>
    </row>
    <row r="910" spans="15:16" ht="12.75" x14ac:dyDescent="0.2">
      <c r="O910" s="17"/>
      <c r="P910" s="17"/>
    </row>
    <row r="911" spans="15:16" ht="12.75" x14ac:dyDescent="0.2">
      <c r="O911" s="17"/>
      <c r="P911" s="17"/>
    </row>
    <row r="912" spans="15:16" ht="12.75" x14ac:dyDescent="0.2">
      <c r="O912" s="17"/>
      <c r="P912" s="17"/>
    </row>
    <row r="913" spans="15:16" ht="12.75" x14ac:dyDescent="0.2">
      <c r="O913" s="17"/>
      <c r="P913" s="17"/>
    </row>
    <row r="914" spans="15:16" ht="12.75" x14ac:dyDescent="0.2">
      <c r="O914" s="17"/>
      <c r="P914" s="17"/>
    </row>
    <row r="915" spans="15:16" ht="12.75" x14ac:dyDescent="0.2">
      <c r="O915" s="17"/>
      <c r="P915" s="17"/>
    </row>
    <row r="916" spans="15:16" ht="12.75" x14ac:dyDescent="0.2">
      <c r="O916" s="17"/>
      <c r="P916" s="17"/>
    </row>
    <row r="917" spans="15:16" ht="12.75" x14ac:dyDescent="0.2">
      <c r="O917" s="17"/>
      <c r="P917" s="17"/>
    </row>
    <row r="918" spans="15:16" ht="12.75" x14ac:dyDescent="0.2">
      <c r="O918" s="17"/>
      <c r="P918" s="17"/>
    </row>
    <row r="919" spans="15:16" ht="12.75" x14ac:dyDescent="0.2">
      <c r="O919" s="17"/>
      <c r="P919" s="17"/>
    </row>
    <row r="920" spans="15:16" ht="12.75" x14ac:dyDescent="0.2">
      <c r="O920" s="17"/>
      <c r="P920" s="17"/>
    </row>
    <row r="921" spans="15:16" ht="12.75" x14ac:dyDescent="0.2">
      <c r="O921" s="17"/>
      <c r="P921" s="17"/>
    </row>
    <row r="922" spans="15:16" ht="12.75" x14ac:dyDescent="0.2">
      <c r="O922" s="17"/>
      <c r="P922" s="17"/>
    </row>
    <row r="923" spans="15:16" ht="12.75" x14ac:dyDescent="0.2">
      <c r="O923" s="17"/>
      <c r="P923" s="17"/>
    </row>
    <row r="924" spans="15:16" ht="12.75" x14ac:dyDescent="0.2">
      <c r="O924" s="17"/>
      <c r="P924" s="17"/>
    </row>
    <row r="925" spans="15:16" ht="12.75" x14ac:dyDescent="0.2">
      <c r="O925" s="17"/>
      <c r="P925" s="17"/>
    </row>
    <row r="926" spans="15:16" ht="12.75" x14ac:dyDescent="0.2">
      <c r="O926" s="17"/>
      <c r="P926" s="17"/>
    </row>
    <row r="927" spans="15:16" ht="12.75" x14ac:dyDescent="0.2">
      <c r="O927" s="17"/>
      <c r="P927" s="17"/>
    </row>
    <row r="928" spans="15:16" ht="12.75" x14ac:dyDescent="0.2">
      <c r="O928" s="17"/>
      <c r="P928" s="17"/>
    </row>
    <row r="929" spans="15:16" ht="12.75" x14ac:dyDescent="0.2">
      <c r="O929" s="17"/>
      <c r="P929" s="17"/>
    </row>
    <row r="930" spans="15:16" ht="12.75" x14ac:dyDescent="0.2">
      <c r="O930" s="17"/>
      <c r="P930" s="17"/>
    </row>
    <row r="931" spans="15:16" ht="12.75" x14ac:dyDescent="0.2">
      <c r="O931" s="17"/>
      <c r="P931" s="17"/>
    </row>
    <row r="932" spans="15:16" ht="12.75" x14ac:dyDescent="0.2">
      <c r="O932" s="17"/>
      <c r="P932" s="17"/>
    </row>
    <row r="933" spans="15:16" ht="12.75" x14ac:dyDescent="0.2">
      <c r="O933" s="17"/>
      <c r="P933" s="17"/>
    </row>
    <row r="934" spans="15:16" ht="12.75" x14ac:dyDescent="0.2">
      <c r="O934" s="17"/>
      <c r="P934" s="17"/>
    </row>
    <row r="935" spans="15:16" ht="12.75" x14ac:dyDescent="0.2">
      <c r="O935" s="17"/>
      <c r="P935" s="17"/>
    </row>
    <row r="936" spans="15:16" ht="12.75" x14ac:dyDescent="0.2">
      <c r="O936" s="17"/>
      <c r="P936" s="17"/>
    </row>
    <row r="937" spans="15:16" ht="12.75" x14ac:dyDescent="0.2">
      <c r="O937" s="17"/>
      <c r="P937" s="17"/>
    </row>
    <row r="938" spans="15:16" ht="12.75" x14ac:dyDescent="0.2">
      <c r="O938" s="17"/>
      <c r="P938" s="17"/>
    </row>
    <row r="939" spans="15:16" ht="12.75" x14ac:dyDescent="0.2">
      <c r="O939" s="17"/>
      <c r="P939" s="17"/>
    </row>
    <row r="940" spans="15:16" ht="12.75" x14ac:dyDescent="0.2">
      <c r="O940" s="17"/>
      <c r="P940" s="17"/>
    </row>
    <row r="941" spans="15:16" ht="12.75" x14ac:dyDescent="0.2">
      <c r="O941" s="17"/>
      <c r="P941" s="17"/>
    </row>
    <row r="942" spans="15:16" ht="12.75" x14ac:dyDescent="0.2">
      <c r="O942" s="17"/>
      <c r="P942" s="17"/>
    </row>
    <row r="943" spans="15:16" ht="12.75" x14ac:dyDescent="0.2">
      <c r="O943" s="17"/>
      <c r="P943" s="17"/>
    </row>
    <row r="944" spans="15:16" ht="12.75" x14ac:dyDescent="0.2">
      <c r="O944" s="17"/>
      <c r="P944" s="17"/>
    </row>
    <row r="945" spans="15:16" ht="12.75" x14ac:dyDescent="0.2">
      <c r="O945" s="17"/>
      <c r="P945" s="17"/>
    </row>
    <row r="946" spans="15:16" ht="12.75" x14ac:dyDescent="0.2">
      <c r="O946" s="17"/>
      <c r="P946" s="17"/>
    </row>
    <row r="947" spans="15:16" ht="12.75" x14ac:dyDescent="0.2">
      <c r="O947" s="17"/>
      <c r="P947" s="17"/>
    </row>
    <row r="948" spans="15:16" ht="12.75" x14ac:dyDescent="0.2">
      <c r="O948" s="17"/>
      <c r="P948" s="17"/>
    </row>
    <row r="949" spans="15:16" ht="12.75" x14ac:dyDescent="0.2">
      <c r="O949" s="17"/>
      <c r="P949" s="17"/>
    </row>
    <row r="950" spans="15:16" ht="12.75" x14ac:dyDescent="0.2">
      <c r="O950" s="17"/>
      <c r="P950" s="17"/>
    </row>
    <row r="951" spans="15:16" ht="12.75" x14ac:dyDescent="0.2">
      <c r="O951" s="17"/>
      <c r="P951" s="17"/>
    </row>
    <row r="952" spans="15:16" ht="12.75" x14ac:dyDescent="0.2">
      <c r="O952" s="17"/>
      <c r="P952" s="17"/>
    </row>
    <row r="953" spans="15:16" ht="12.75" x14ac:dyDescent="0.2">
      <c r="O953" s="17"/>
      <c r="P953" s="17"/>
    </row>
    <row r="954" spans="15:16" ht="12.75" x14ac:dyDescent="0.2">
      <c r="O954" s="17"/>
      <c r="P954" s="17"/>
    </row>
    <row r="955" spans="15:16" ht="12.75" x14ac:dyDescent="0.2">
      <c r="O955" s="17"/>
      <c r="P955" s="17"/>
    </row>
    <row r="956" spans="15:16" ht="12.75" x14ac:dyDescent="0.2">
      <c r="O956" s="17"/>
      <c r="P956" s="17"/>
    </row>
    <row r="957" spans="15:16" ht="12.75" x14ac:dyDescent="0.2">
      <c r="O957" s="17"/>
      <c r="P957" s="17"/>
    </row>
    <row r="958" spans="15:16" ht="12.75" x14ac:dyDescent="0.2">
      <c r="O958" s="17"/>
      <c r="P958" s="17"/>
    </row>
    <row r="959" spans="15:16" ht="12.75" x14ac:dyDescent="0.2">
      <c r="O959" s="17"/>
      <c r="P959" s="17"/>
    </row>
    <row r="960" spans="15:16" ht="12.75" x14ac:dyDescent="0.2">
      <c r="O960" s="17"/>
      <c r="P960" s="17"/>
    </row>
    <row r="961" spans="15:16" ht="12.75" x14ac:dyDescent="0.2">
      <c r="O961" s="17"/>
      <c r="P961" s="17"/>
    </row>
    <row r="962" spans="15:16" ht="12.75" x14ac:dyDescent="0.2">
      <c r="O962" s="17"/>
      <c r="P962" s="17"/>
    </row>
    <row r="963" spans="15:16" ht="12.75" x14ac:dyDescent="0.2">
      <c r="O963" s="17"/>
      <c r="P963" s="17"/>
    </row>
    <row r="964" spans="15:16" ht="12.75" x14ac:dyDescent="0.2">
      <c r="O964" s="17"/>
      <c r="P964" s="17"/>
    </row>
    <row r="965" spans="15:16" ht="12.75" x14ac:dyDescent="0.2">
      <c r="O965" s="17"/>
      <c r="P965" s="17"/>
    </row>
    <row r="966" spans="15:16" ht="12.75" x14ac:dyDescent="0.2">
      <c r="O966" s="17"/>
      <c r="P966" s="17"/>
    </row>
    <row r="967" spans="15:16" ht="12.75" x14ac:dyDescent="0.2">
      <c r="O967" s="17"/>
      <c r="P967" s="17"/>
    </row>
    <row r="968" spans="15:16" ht="12.75" x14ac:dyDescent="0.2">
      <c r="O968" s="17"/>
      <c r="P968" s="17"/>
    </row>
    <row r="969" spans="15:16" ht="12.75" x14ac:dyDescent="0.2">
      <c r="O969" s="17"/>
      <c r="P969" s="17"/>
    </row>
    <row r="970" spans="15:16" ht="12.75" x14ac:dyDescent="0.2">
      <c r="O970" s="17"/>
      <c r="P970" s="17"/>
    </row>
    <row r="971" spans="15:16" ht="12.75" x14ac:dyDescent="0.2">
      <c r="O971" s="17"/>
      <c r="P971" s="17"/>
    </row>
    <row r="972" spans="15:16" ht="12.75" x14ac:dyDescent="0.2">
      <c r="O972" s="17"/>
      <c r="P972" s="17"/>
    </row>
    <row r="973" spans="15:16" ht="12.75" x14ac:dyDescent="0.2">
      <c r="O973" s="17"/>
      <c r="P973" s="17"/>
    </row>
    <row r="974" spans="15:16" ht="12.75" x14ac:dyDescent="0.2">
      <c r="O974" s="17"/>
      <c r="P974" s="17"/>
    </row>
    <row r="975" spans="15:16" ht="12.75" x14ac:dyDescent="0.2">
      <c r="O975" s="17"/>
      <c r="P975" s="17"/>
    </row>
    <row r="976" spans="15:16" ht="12.75" x14ac:dyDescent="0.2">
      <c r="O976" s="17"/>
      <c r="P976" s="17"/>
    </row>
    <row r="977" spans="15:16" ht="12.75" x14ac:dyDescent="0.2">
      <c r="O977" s="17"/>
      <c r="P977" s="17"/>
    </row>
    <row r="978" spans="15:16" ht="12.75" x14ac:dyDescent="0.2">
      <c r="O978" s="17"/>
      <c r="P978" s="17"/>
    </row>
    <row r="979" spans="15:16" ht="12.75" x14ac:dyDescent="0.2">
      <c r="O979" s="17"/>
      <c r="P979" s="17"/>
    </row>
    <row r="980" spans="15:16" ht="12.75" x14ac:dyDescent="0.2">
      <c r="O980" s="17"/>
      <c r="P980" s="17"/>
    </row>
    <row r="981" spans="15:16" ht="12.75" x14ac:dyDescent="0.2">
      <c r="O981" s="17"/>
      <c r="P981" s="17"/>
    </row>
    <row r="982" spans="15:16" ht="12.75" x14ac:dyDescent="0.2">
      <c r="O982" s="17"/>
      <c r="P982" s="17"/>
    </row>
    <row r="983" spans="15:16" ht="12.75" x14ac:dyDescent="0.2">
      <c r="O983" s="17"/>
      <c r="P983" s="17"/>
    </row>
    <row r="984" spans="15:16" ht="12.75" x14ac:dyDescent="0.2">
      <c r="O984" s="17"/>
      <c r="P984" s="17"/>
    </row>
    <row r="985" spans="15:16" ht="12.75" x14ac:dyDescent="0.2">
      <c r="O985" s="17"/>
      <c r="P985" s="17"/>
    </row>
    <row r="986" spans="15:16" ht="12.75" x14ac:dyDescent="0.2">
      <c r="O986" s="17"/>
      <c r="P986" s="17"/>
    </row>
    <row r="987" spans="15:16" ht="12.75" x14ac:dyDescent="0.2">
      <c r="O987" s="17"/>
      <c r="P987" s="17"/>
    </row>
    <row r="988" spans="15:16" ht="12.75" x14ac:dyDescent="0.2">
      <c r="O988" s="17"/>
      <c r="P988" s="17"/>
    </row>
    <row r="989" spans="15:16" ht="12.75" x14ac:dyDescent="0.2">
      <c r="O989" s="17"/>
      <c r="P989" s="17"/>
    </row>
    <row r="990" spans="15:16" ht="12.75" x14ac:dyDescent="0.2">
      <c r="O990" s="17"/>
      <c r="P990" s="17"/>
    </row>
    <row r="991" spans="15:16" ht="12.75" x14ac:dyDescent="0.2">
      <c r="O991" s="17"/>
      <c r="P991" s="17"/>
    </row>
    <row r="992" spans="15:16" ht="12.75" x14ac:dyDescent="0.2">
      <c r="O992" s="17"/>
      <c r="P992" s="17"/>
    </row>
    <row r="993" spans="15:16" ht="12.75" x14ac:dyDescent="0.2">
      <c r="O993" s="17"/>
      <c r="P993" s="17"/>
    </row>
    <row r="994" spans="15:16" ht="12.75" x14ac:dyDescent="0.2">
      <c r="O994" s="17"/>
      <c r="P994" s="17"/>
    </row>
    <row r="995" spans="15:16" ht="12.75" x14ac:dyDescent="0.2">
      <c r="O995" s="17"/>
      <c r="P995" s="17"/>
    </row>
    <row r="996" spans="15:16" ht="12.75" x14ac:dyDescent="0.2">
      <c r="O996" s="17"/>
      <c r="P996" s="17"/>
    </row>
    <row r="997" spans="15:16" ht="12.75" x14ac:dyDescent="0.2">
      <c r="O997" s="17"/>
      <c r="P997" s="17"/>
    </row>
    <row r="998" spans="15:16" ht="12.75" x14ac:dyDescent="0.2">
      <c r="O998" s="17"/>
      <c r="P998" s="17"/>
    </row>
    <row r="999" spans="15:16" ht="12.75" x14ac:dyDescent="0.2">
      <c r="O999" s="17"/>
      <c r="P999" s="17"/>
    </row>
    <row r="1000" spans="15:16" ht="12.75" x14ac:dyDescent="0.2">
      <c r="O1000" s="17"/>
      <c r="P1000" s="17"/>
    </row>
  </sheetData>
  <sortState xmlns:xlrd2="http://schemas.microsoft.com/office/spreadsheetml/2017/richdata2" ref="A23:U193">
    <sortCondition ref="B23:B193"/>
    <sortCondition ref="A23:A193"/>
  </sortState>
  <mergeCells count="22">
    <mergeCell ref="B21:B22"/>
    <mergeCell ref="A1:D1"/>
    <mergeCell ref="P1:Q1"/>
    <mergeCell ref="A2:E2"/>
    <mergeCell ref="A3:C3"/>
    <mergeCell ref="A5:D5"/>
    <mergeCell ref="R21:R22"/>
    <mergeCell ref="T21:T22"/>
    <mergeCell ref="U21:U22"/>
    <mergeCell ref="A6:D6"/>
    <mergeCell ref="A12:D12"/>
    <mergeCell ref="C13:D13"/>
    <mergeCell ref="C14:D14"/>
    <mergeCell ref="C15:D15"/>
    <mergeCell ref="C16:D16"/>
    <mergeCell ref="C17:D17"/>
    <mergeCell ref="S21:S22"/>
    <mergeCell ref="A8:J8"/>
    <mergeCell ref="A10:N10"/>
    <mergeCell ref="A21:A22"/>
    <mergeCell ref="C21:C22"/>
    <mergeCell ref="D21:D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Akhir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STEI</dc:creator>
  <cp:lastModifiedBy>Dr. Ir. Rinaldi, M.T.</cp:lastModifiedBy>
  <dcterms:created xsi:type="dcterms:W3CDTF">2025-01-27T02:25:18Z</dcterms:created>
  <dcterms:modified xsi:type="dcterms:W3CDTF">2025-01-27T09:28:12Z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525e5-f3da-4501-8f1e-526b6769fc56_Enabled">
    <vt:lpwstr>true</vt:lpwstr>
  </property>
  <property fmtid="{D5CDD505-2E9C-101B-9397-08002B2CF9AE}" pid="3" name="MSIP_Label_38b525e5-f3da-4501-8f1e-526b6769fc56_SetDate">
    <vt:lpwstr>2025-01-19T13:48:45Z</vt:lpwstr>
  </property>
  <property fmtid="{D5CDD505-2E9C-101B-9397-08002B2CF9AE}" pid="4" name="MSIP_Label_38b525e5-f3da-4501-8f1e-526b6769fc56_Method">
    <vt:lpwstr>Standard</vt:lpwstr>
  </property>
  <property fmtid="{D5CDD505-2E9C-101B-9397-08002B2CF9AE}" pid="5" name="MSIP_Label_38b525e5-f3da-4501-8f1e-526b6769fc56_Name">
    <vt:lpwstr>defa4170-0d19-0005-0004-bc88714345d2</vt:lpwstr>
  </property>
  <property fmtid="{D5CDD505-2E9C-101B-9397-08002B2CF9AE}" pid="6" name="MSIP_Label_38b525e5-f3da-4501-8f1e-526b6769fc56_SiteId">
    <vt:lpwstr>db6e1183-4c65-405c-82ce-7cd53fa6e9dc</vt:lpwstr>
  </property>
  <property fmtid="{D5CDD505-2E9C-101B-9397-08002B2CF9AE}" pid="7" name="MSIP_Label_38b525e5-f3da-4501-8f1e-526b6769fc56_ActionId">
    <vt:lpwstr>d4963cad-0ed5-4e9a-b8ca-b0efa0d364d4</vt:lpwstr>
  </property>
  <property fmtid="{D5CDD505-2E9C-101B-9397-08002B2CF9AE}" pid="8" name="MSIP_Label_38b525e5-f3da-4501-8f1e-526b6769fc56_ContentBits">
    <vt:lpwstr>0</vt:lpwstr>
  </property>
</Properties>
</file>