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E:\MyWebsite\Citra\2025-2026\"/>
    </mc:Choice>
  </mc:AlternateContent>
  <xr:revisionPtr revIDLastSave="0" documentId="8_{7BB88D98-C8B5-4D6D-8291-CAE83A9839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F4073-01" sheetId="2" r:id="rId1"/>
    <sheet name="Sheet1" sheetId="3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2" l="1"/>
  <c r="H35" i="2"/>
  <c r="F34" i="2"/>
  <c r="E34" i="2"/>
  <c r="D34" i="2"/>
  <c r="F33" i="2"/>
  <c r="E33" i="2"/>
  <c r="D33" i="2"/>
  <c r="F32" i="2"/>
  <c r="E32" i="2"/>
  <c r="D32" i="2"/>
  <c r="F31" i="2"/>
  <c r="E31" i="2"/>
  <c r="D31" i="2"/>
  <c r="F30" i="2"/>
  <c r="E30" i="2"/>
  <c r="F29" i="2"/>
  <c r="E29" i="2"/>
  <c r="D29" i="2"/>
  <c r="L29" i="2" s="1"/>
  <c r="F28" i="2"/>
  <c r="E28" i="2"/>
  <c r="L28" i="2" s="1"/>
  <c r="D28" i="2"/>
  <c r="F27" i="2"/>
  <c r="E27" i="2"/>
  <c r="D27" i="2"/>
  <c r="F26" i="2"/>
  <c r="E26" i="2"/>
  <c r="D26" i="2"/>
  <c r="F25" i="2"/>
  <c r="E25" i="2"/>
  <c r="D25" i="2"/>
  <c r="L25" i="2" s="1"/>
  <c r="F24" i="2"/>
  <c r="E24" i="2"/>
  <c r="L24" i="2" s="1"/>
  <c r="D24" i="2"/>
  <c r="F23" i="2"/>
  <c r="E23" i="2"/>
  <c r="D23" i="2"/>
  <c r="F22" i="2"/>
  <c r="E22" i="2"/>
  <c r="D22" i="2"/>
  <c r="F21" i="2"/>
  <c r="E21" i="2"/>
  <c r="D21" i="2"/>
  <c r="L21" i="2" s="1"/>
  <c r="F20" i="2"/>
  <c r="E20" i="2"/>
  <c r="L20" i="2" s="1"/>
  <c r="D20" i="2"/>
  <c r="F19" i="2"/>
  <c r="E19" i="2"/>
  <c r="D19" i="2"/>
  <c r="F18" i="2"/>
  <c r="E18" i="2"/>
  <c r="D18" i="2"/>
  <c r="F17" i="2"/>
  <c r="E17" i="2"/>
  <c r="D17" i="2"/>
  <c r="L17" i="2" s="1"/>
  <c r="J35" i="2"/>
  <c r="L31" i="2" l="1"/>
  <c r="L23" i="2"/>
  <c r="L27" i="2"/>
  <c r="L32" i="2"/>
  <c r="L34" i="2"/>
  <c r="L19" i="2"/>
  <c r="L18" i="2"/>
  <c r="L22" i="2"/>
  <c r="L26" i="2"/>
  <c r="L30" i="2"/>
  <c r="L33" i="2"/>
  <c r="G35" i="2"/>
  <c r="F35" i="2"/>
  <c r="E35" i="2"/>
  <c r="D35" i="2"/>
  <c r="L35" i="2" l="1"/>
</calcChain>
</file>

<file path=xl/sharedStrings.xml><?xml version="1.0" encoding="utf-8"?>
<sst xmlns="http://schemas.openxmlformats.org/spreadsheetml/2006/main" count="136" uniqueCount="82">
  <si>
    <t>INSTITUT TEKNOLOGI BANDUNG</t>
  </si>
  <si>
    <t>No Kelas: 01</t>
  </si>
  <si>
    <t>NIM</t>
  </si>
  <si>
    <t>Tugas 1</t>
  </si>
  <si>
    <t>Tugas 2</t>
  </si>
  <si>
    <t>Tugas 3</t>
  </si>
  <si>
    <t>UTS</t>
  </si>
  <si>
    <t>Makalah</t>
  </si>
  <si>
    <t>Kehadiran</t>
  </si>
  <si>
    <t>Nilai Makalah</t>
  </si>
  <si>
    <t>Nilai Akhir</t>
  </si>
  <si>
    <t>Program Studi Teknik Informatika</t>
  </si>
  <si>
    <t>NILAI AKHIR</t>
  </si>
  <si>
    <t>Nama</t>
  </si>
  <si>
    <t>No</t>
  </si>
  <si>
    <t>Farras Mohammad Hibban Faddila</t>
  </si>
  <si>
    <t>Ronggur Mahendra Widya Putra</t>
  </si>
  <si>
    <t>Safiq Faray</t>
  </si>
  <si>
    <t>La Ode Rajuh Emoko</t>
  </si>
  <si>
    <t>Ilham Prasetyo Wibowo</t>
  </si>
  <si>
    <t>Jaya Mangalo Soegeng Rahardjo</t>
  </si>
  <si>
    <t>Fadil Fauzani</t>
  </si>
  <si>
    <t>Muhammad Risqi Firdaus</t>
  </si>
  <si>
    <t>Rifqi Naufal Abdjul</t>
  </si>
  <si>
    <t>Louis Yanggara</t>
  </si>
  <si>
    <t>Rayhan Kinan Muhannad</t>
  </si>
  <si>
    <t>Farnas Rozaan Iraqee</t>
  </si>
  <si>
    <t>Andhika Arta Aryanto</t>
  </si>
  <si>
    <t>Amar Fadil</t>
  </si>
  <si>
    <t>Roby Purnomo</t>
  </si>
  <si>
    <t>Fernaldy</t>
  </si>
  <si>
    <t>Mahesa Lizardy</t>
  </si>
  <si>
    <t>Marchotridyo</t>
  </si>
  <si>
    <t>Johannes Winson Sukiatmodjo</t>
  </si>
  <si>
    <t>Adzka Ahmadetya Zaidan</t>
  </si>
  <si>
    <t>Nelsen Putra</t>
  </si>
  <si>
    <t>Raka Wirabuana Ninagan</t>
  </si>
  <si>
    <t>Fachry Dennis Heraldi</t>
  </si>
  <si>
    <t>Zayd Muhammad Kawakibi Zuhri</t>
  </si>
  <si>
    <t>Bryan Amirul Husna</t>
  </si>
  <si>
    <t>Muhammad Fahmi Irfan</t>
  </si>
  <si>
    <t>M Syahrul Surya Putra</t>
  </si>
  <si>
    <t>Daffa Romyz Aufa</t>
  </si>
  <si>
    <t>Frederik Imanuel Louis</t>
  </si>
  <si>
    <t>Raden Rifqi Rahman</t>
  </si>
  <si>
    <t xml:space="preserve"> </t>
  </si>
  <si>
    <t>Raffi Fadhlurrahman Putra Rahiem</t>
  </si>
  <si>
    <t>Jevant Jedidia</t>
  </si>
  <si>
    <t>Rozan Fadhil Al Hafidz`</t>
  </si>
  <si>
    <t>Vincent Christian</t>
  </si>
  <si>
    <t xml:space="preserve">Rerata = </t>
  </si>
  <si>
    <r>
      <t xml:space="preserve">Mata Kuliah: </t>
    </r>
    <r>
      <rPr>
        <b/>
        <sz val="11"/>
        <color rgb="FF000000"/>
        <rFont val="Calibri"/>
        <family val="2"/>
      </rPr>
      <t>IF4073 Pemrosesan Citra Digital</t>
    </r>
  </si>
  <si>
    <t>Semester: 1 - 2025/2026</t>
  </si>
  <si>
    <t>Dosen: Dr. Ir. Rinaldi, M.T.</t>
  </si>
  <si>
    <t>Bintang Hijriawan Jachja</t>
  </si>
  <si>
    <t>Varraz Hazzandra Abrar</t>
  </si>
  <si>
    <t>Ariel Herfrison</t>
  </si>
  <si>
    <t>Ahmad Naufal Ramadan</t>
  </si>
  <si>
    <t>Ahmad Farid Mudrika</t>
  </si>
  <si>
    <t>Zachary Samuel Tobing</t>
  </si>
  <si>
    <t>Akbar Al Fattah</t>
  </si>
  <si>
    <t>M. Athaullah Daffa Kusuma M</t>
  </si>
  <si>
    <t>Haikal Assyauqi</t>
  </si>
  <si>
    <t>Benjamin Sihombing</t>
  </si>
  <si>
    <t>Dzaky Satrio Nugroho</t>
  </si>
  <si>
    <t>Abdul Rafi Radityo Hutomo</t>
  </si>
  <si>
    <t>Abdullah Mubarak</t>
  </si>
  <si>
    <t>Indraswara Galih Jayanegara</t>
  </si>
  <si>
    <t>Andi Marihot Sitorus</t>
  </si>
  <si>
    <t>Yasmin Farisah Salma</t>
  </si>
  <si>
    <t>Muhammad Fauzan Azhim</t>
  </si>
  <si>
    <t>Chelvadinda</t>
  </si>
  <si>
    <t>Rayhan Ridhar Rahman</t>
  </si>
  <si>
    <t>UAS (Tugas 4)</t>
  </si>
  <si>
    <t>Asisten: Alex Sander (IF 2021)</t>
  </si>
  <si>
    <t>AB</t>
  </si>
  <si>
    <t>B</t>
  </si>
  <si>
    <t>A</t>
  </si>
  <si>
    <t>A+5</t>
  </si>
  <si>
    <t>Nilai Akhir = 30% rata-rata tugas + 30% UTS + 27,5% UAS + 10% makalah + 2,5% ((kehadiran/26) * 100)</t>
  </si>
  <si>
    <t>E</t>
  </si>
  <si>
    <t>Indeks Nilai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</si>
</sst>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1" fillId="0" borderId="1" xfId="0" applyFont="1" applyBorder="1"/>
    <xf numFmtId="0" fontId="0" fillId="0" borderId="1" xfId="0" applyBorder="1"/>
    <xf numFmtId="0" fontId="4" fillId="0" borderId="1" xfId="0" applyFont="1" applyBorder="1"/>
    <xf numFmtId="2" fontId="0" fillId="0" borderId="1" xfId="0" applyNumberFormat="1" applyBorder="1"/>
    <xf numFmtId="0" fontId="5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7" fillId="2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right"/>
    </xf>
    <xf numFmtId="0" fontId="0" fillId="3" borderId="1" xfId="0" applyFill="1" applyBorder="1"/>
    <xf numFmtId="0" fontId="4" fillId="0" borderId="0" xfId="0" applyFont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7" fillId="2" borderId="5" xfId="0" applyFont="1" applyFill="1" applyBorder="1" applyAlignment="1">
      <alignment horizontal="center" wrapText="1"/>
    </xf>
    <xf numFmtId="2" fontId="0" fillId="3" borderId="1" xfId="0" applyNumberFormat="1" applyFill="1" applyBorder="1"/>
    <xf numFmtId="0" fontId="5" fillId="3" borderId="1" xfId="0" applyFont="1" applyFill="1" applyBorder="1" applyAlignment="1">
      <alignment horizontal="center"/>
    </xf>
  </cellXfs>
  <cellStyles count="2">
    <cellStyle name="Normal" xfId="0" builtinId="0"/>
    <cellStyle name="Normal 2" xfId="1" xr:uid="{314CA2CF-6BBC-4F4D-94E9-E66ABED9C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IF4073%20Interpretasi%20dan%20Pengolahan%20Citra\2025\Nilai%20Tugas%20Pemrosesan%20Citra%20Digital.xlsx" TargetMode="External"/><Relationship Id="rId1" Type="http://schemas.openxmlformats.org/officeDocument/2006/relationships/externalLinkPath" Target="/IF4073%20Interpretasi%20dan%20Pengolahan%20Citra/2025/Nilai%20Tugas%20Pemrosesan%20Citra%20Dig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Rekap"/>
      <sheetName val="Tugas 1"/>
      <sheetName val="Tugas 2"/>
      <sheetName val="Tugas 3"/>
      <sheetName val="Tugas 4"/>
      <sheetName val="Nilai Tugas Pemrosesan Citra Di"/>
    </sheetNames>
    <sheetDataSet>
      <sheetData sheetId="0"/>
      <sheetData sheetId="1"/>
      <sheetData sheetId="2"/>
      <sheetData sheetId="3">
        <row r="2">
          <cell r="A2">
            <v>13521020</v>
          </cell>
          <cell r="B2" t="str">
            <v>Varraz Hazzandra Abrar</v>
          </cell>
          <cell r="C2">
            <v>90</v>
          </cell>
          <cell r="D2">
            <v>100</v>
          </cell>
          <cell r="E2">
            <v>93</v>
          </cell>
          <cell r="F2">
            <v>94</v>
          </cell>
          <cell r="G2">
            <v>90</v>
          </cell>
          <cell r="H2">
            <v>93</v>
          </cell>
          <cell r="I2">
            <v>5</v>
          </cell>
          <cell r="J2">
            <v>5</v>
          </cell>
          <cell r="K2">
            <v>67.750000000000014</v>
          </cell>
        </row>
        <row r="3">
          <cell r="A3">
            <v>13522002</v>
          </cell>
          <cell r="B3" t="str">
            <v>Ariel Herfrison</v>
          </cell>
          <cell r="C3">
            <v>98</v>
          </cell>
          <cell r="D3">
            <v>100</v>
          </cell>
          <cell r="E3">
            <v>97</v>
          </cell>
          <cell r="F3">
            <v>97</v>
          </cell>
          <cell r="G3">
            <v>96</v>
          </cell>
          <cell r="H3">
            <v>96</v>
          </cell>
          <cell r="I3">
            <v>96</v>
          </cell>
          <cell r="J3">
            <v>95</v>
          </cell>
          <cell r="K3">
            <v>96.64</v>
          </cell>
        </row>
        <row r="4">
          <cell r="A4">
            <v>13522005</v>
          </cell>
          <cell r="B4" t="str">
            <v>Ahmad Naufal Ramadan</v>
          </cell>
          <cell r="C4">
            <v>98</v>
          </cell>
          <cell r="D4">
            <v>100</v>
          </cell>
          <cell r="E4">
            <v>97</v>
          </cell>
          <cell r="F4">
            <v>97</v>
          </cell>
          <cell r="G4">
            <v>96</v>
          </cell>
          <cell r="H4">
            <v>96</v>
          </cell>
          <cell r="I4">
            <v>96</v>
          </cell>
          <cell r="J4">
            <v>95</v>
          </cell>
          <cell r="K4">
            <v>96.64</v>
          </cell>
        </row>
        <row r="5">
          <cell r="A5">
            <v>13522008</v>
          </cell>
          <cell r="B5" t="str">
            <v>Ahmad Farid Mudrika</v>
          </cell>
          <cell r="C5">
            <v>92</v>
          </cell>
          <cell r="D5">
            <v>100</v>
          </cell>
          <cell r="E5">
            <v>95</v>
          </cell>
          <cell r="F5">
            <v>95</v>
          </cell>
          <cell r="G5">
            <v>94</v>
          </cell>
          <cell r="H5">
            <v>94</v>
          </cell>
          <cell r="I5">
            <v>97</v>
          </cell>
          <cell r="J5">
            <v>100</v>
          </cell>
          <cell r="K5">
            <v>96.070000000000007</v>
          </cell>
        </row>
        <row r="6">
          <cell r="A6">
            <v>13522016</v>
          </cell>
          <cell r="B6" t="str">
            <v>Zachary Samuel Tobing</v>
          </cell>
          <cell r="C6">
            <v>75</v>
          </cell>
          <cell r="D6">
            <v>80</v>
          </cell>
          <cell r="E6">
            <v>94</v>
          </cell>
          <cell r="F6">
            <v>94</v>
          </cell>
          <cell r="G6">
            <v>95</v>
          </cell>
          <cell r="H6">
            <v>90</v>
          </cell>
          <cell r="I6">
            <v>30</v>
          </cell>
          <cell r="J6">
            <v>5</v>
          </cell>
          <cell r="K6">
            <v>69.17</v>
          </cell>
        </row>
        <row r="7">
          <cell r="A7">
            <v>13522036</v>
          </cell>
          <cell r="B7" t="str">
            <v>Akbar Al Fattah</v>
          </cell>
          <cell r="C7">
            <v>5</v>
          </cell>
          <cell r="D7">
            <v>80</v>
          </cell>
          <cell r="E7">
            <v>82</v>
          </cell>
          <cell r="F7">
            <v>82</v>
          </cell>
          <cell r="G7">
            <v>5</v>
          </cell>
          <cell r="H7">
            <v>82</v>
          </cell>
          <cell r="I7">
            <v>5</v>
          </cell>
          <cell r="J7">
            <v>70</v>
          </cell>
          <cell r="K7">
            <v>53.94</v>
          </cell>
        </row>
        <row r="8">
          <cell r="A8">
            <v>13522044</v>
          </cell>
          <cell r="B8" t="str">
            <v>M Atthaullah Daffa Kusuma M</v>
          </cell>
          <cell r="C8">
            <v>88</v>
          </cell>
          <cell r="D8">
            <v>100</v>
          </cell>
          <cell r="E8">
            <v>93</v>
          </cell>
          <cell r="F8">
            <v>93</v>
          </cell>
          <cell r="G8">
            <v>94</v>
          </cell>
          <cell r="H8">
            <v>95</v>
          </cell>
          <cell r="I8">
            <v>91</v>
          </cell>
          <cell r="J8">
            <v>95</v>
          </cell>
          <cell r="K8">
            <v>93.850000000000009</v>
          </cell>
        </row>
        <row r="9">
          <cell r="A9">
            <v>13522052</v>
          </cell>
          <cell r="B9" t="str">
            <v>Haikal Assyauqi</v>
          </cell>
          <cell r="C9">
            <v>93</v>
          </cell>
          <cell r="D9">
            <v>100</v>
          </cell>
          <cell r="E9">
            <v>97</v>
          </cell>
          <cell r="F9">
            <v>97</v>
          </cell>
          <cell r="G9">
            <v>96</v>
          </cell>
          <cell r="H9">
            <v>85</v>
          </cell>
          <cell r="I9">
            <v>90</v>
          </cell>
          <cell r="J9">
            <v>96</v>
          </cell>
          <cell r="K9">
            <v>94.09</v>
          </cell>
        </row>
        <row r="10">
          <cell r="A10">
            <v>13522054</v>
          </cell>
          <cell r="B10" t="str">
            <v>Benjamin Sihombing</v>
          </cell>
          <cell r="C10">
            <v>92</v>
          </cell>
          <cell r="D10">
            <v>100</v>
          </cell>
          <cell r="E10">
            <v>97</v>
          </cell>
          <cell r="F10">
            <v>97</v>
          </cell>
          <cell r="G10">
            <v>95</v>
          </cell>
          <cell r="H10">
            <v>92</v>
          </cell>
          <cell r="I10">
            <v>91</v>
          </cell>
          <cell r="J10">
            <v>94</v>
          </cell>
          <cell r="K10">
            <v>94.75</v>
          </cell>
        </row>
        <row r="11">
          <cell r="A11">
            <v>13522059</v>
          </cell>
          <cell r="B11" t="str">
            <v>Dzaky Satrio Nugroho</v>
          </cell>
          <cell r="C11">
            <v>93</v>
          </cell>
          <cell r="D11">
            <v>100</v>
          </cell>
          <cell r="E11">
            <v>95</v>
          </cell>
          <cell r="F11">
            <v>94</v>
          </cell>
          <cell r="G11">
            <v>94</v>
          </cell>
          <cell r="H11">
            <v>94</v>
          </cell>
          <cell r="I11">
            <v>92</v>
          </cell>
          <cell r="J11">
            <v>93</v>
          </cell>
          <cell r="K11">
            <v>94.25</v>
          </cell>
        </row>
        <row r="12">
          <cell r="A12">
            <v>13522089</v>
          </cell>
          <cell r="B12" t="str">
            <v>Abdul Rafi Radityo Hutomo</v>
          </cell>
          <cell r="C12">
            <v>88</v>
          </cell>
          <cell r="D12">
            <v>100</v>
          </cell>
          <cell r="E12">
            <v>93</v>
          </cell>
          <cell r="F12">
            <v>80</v>
          </cell>
          <cell r="G12">
            <v>93</v>
          </cell>
          <cell r="H12">
            <v>93</v>
          </cell>
          <cell r="I12">
            <v>90</v>
          </cell>
          <cell r="J12">
            <v>92</v>
          </cell>
          <cell r="K12">
            <v>91.04</v>
          </cell>
        </row>
        <row r="13">
          <cell r="A13">
            <v>13522101</v>
          </cell>
          <cell r="B13" t="str">
            <v>Abdullah Mubarak</v>
          </cell>
          <cell r="C13">
            <v>92</v>
          </cell>
          <cell r="D13">
            <v>100</v>
          </cell>
          <cell r="E13">
            <v>97</v>
          </cell>
          <cell r="F13">
            <v>97</v>
          </cell>
          <cell r="G13">
            <v>95</v>
          </cell>
          <cell r="H13">
            <v>92</v>
          </cell>
          <cell r="I13">
            <v>91</v>
          </cell>
          <cell r="J13">
            <v>94</v>
          </cell>
          <cell r="K13">
            <v>94.75</v>
          </cell>
        </row>
        <row r="14">
          <cell r="A14">
            <v>13522119</v>
          </cell>
          <cell r="B14" t="str">
            <v>Indraswara Galih Jayanegara</v>
          </cell>
          <cell r="C14">
            <v>93</v>
          </cell>
          <cell r="D14">
            <v>100</v>
          </cell>
          <cell r="E14">
            <v>95</v>
          </cell>
          <cell r="F14">
            <v>94</v>
          </cell>
          <cell r="G14">
            <v>94</v>
          </cell>
          <cell r="H14">
            <v>94</v>
          </cell>
          <cell r="I14">
            <v>92</v>
          </cell>
          <cell r="J14">
            <v>93</v>
          </cell>
          <cell r="K14">
            <v>94.25</v>
          </cell>
        </row>
        <row r="15">
          <cell r="A15">
            <v>13522138</v>
          </cell>
          <cell r="B15" t="str">
            <v>Andi Marihot Sitorus</v>
          </cell>
          <cell r="C15">
            <v>88</v>
          </cell>
          <cell r="D15">
            <v>100</v>
          </cell>
          <cell r="E15">
            <v>95</v>
          </cell>
          <cell r="F15">
            <v>95</v>
          </cell>
          <cell r="G15">
            <v>94</v>
          </cell>
          <cell r="H15">
            <v>93</v>
          </cell>
          <cell r="I15">
            <v>65</v>
          </cell>
          <cell r="J15">
            <v>95</v>
          </cell>
          <cell r="K15">
            <v>90.23</v>
          </cell>
        </row>
        <row r="16">
          <cell r="A16">
            <v>13522140</v>
          </cell>
          <cell r="B16" t="str">
            <v>Yasmin Farisah Salma</v>
          </cell>
          <cell r="C16">
            <v>96</v>
          </cell>
          <cell r="D16">
            <v>100</v>
          </cell>
          <cell r="E16">
            <v>96</v>
          </cell>
          <cell r="F16">
            <v>96</v>
          </cell>
          <cell r="G16">
            <v>97</v>
          </cell>
          <cell r="H16">
            <v>96</v>
          </cell>
          <cell r="I16">
            <v>89</v>
          </cell>
          <cell r="J16">
            <v>94</v>
          </cell>
          <cell r="K16">
            <v>95.21</v>
          </cell>
        </row>
        <row r="17">
          <cell r="A17">
            <v>13522153</v>
          </cell>
          <cell r="B17" t="str">
            <v>Muhammad Fauzan Azhim</v>
          </cell>
          <cell r="C17">
            <v>96</v>
          </cell>
          <cell r="D17">
            <v>100</v>
          </cell>
          <cell r="E17">
            <v>96</v>
          </cell>
          <cell r="F17">
            <v>96</v>
          </cell>
          <cell r="G17">
            <v>97</v>
          </cell>
          <cell r="H17">
            <v>96</v>
          </cell>
          <cell r="I17">
            <v>89</v>
          </cell>
          <cell r="J17">
            <v>94</v>
          </cell>
          <cell r="K17">
            <v>95.21</v>
          </cell>
        </row>
        <row r="18">
          <cell r="A18">
            <v>13522154</v>
          </cell>
          <cell r="B18" t="str">
            <v>Chelvadinda</v>
          </cell>
          <cell r="C18">
            <v>90</v>
          </cell>
          <cell r="D18">
            <v>100</v>
          </cell>
          <cell r="E18">
            <v>93</v>
          </cell>
          <cell r="F18">
            <v>94</v>
          </cell>
          <cell r="G18">
            <v>90</v>
          </cell>
          <cell r="H18">
            <v>93</v>
          </cell>
          <cell r="I18">
            <v>5</v>
          </cell>
          <cell r="J18">
            <v>5</v>
          </cell>
          <cell r="K18">
            <v>67.750000000000014</v>
          </cell>
        </row>
        <row r="19">
          <cell r="A19">
            <v>13522160</v>
          </cell>
          <cell r="B19" t="str">
            <v>Rayhan Ridhar Rahman</v>
          </cell>
          <cell r="C19">
            <v>92</v>
          </cell>
          <cell r="D19">
            <v>100</v>
          </cell>
          <cell r="E19">
            <v>95</v>
          </cell>
          <cell r="F19">
            <v>95</v>
          </cell>
          <cell r="G19">
            <v>96</v>
          </cell>
          <cell r="H19">
            <v>94</v>
          </cell>
          <cell r="I19">
            <v>5</v>
          </cell>
          <cell r="J19">
            <v>5</v>
          </cell>
          <cell r="K19">
            <v>69.25</v>
          </cell>
        </row>
      </sheetData>
      <sheetData sheetId="4">
        <row r="2">
          <cell r="A2">
            <v>13521020</v>
          </cell>
          <cell r="B2" t="str">
            <v>Varraz Hazzandra Abrar</v>
          </cell>
          <cell r="C2">
            <v>72</v>
          </cell>
          <cell r="D2">
            <v>90</v>
          </cell>
          <cell r="E2">
            <v>0</v>
          </cell>
          <cell r="F2">
            <v>48.24</v>
          </cell>
        </row>
        <row r="3">
          <cell r="A3">
            <v>13522002</v>
          </cell>
          <cell r="B3" t="str">
            <v>Ariel Herfrison</v>
          </cell>
          <cell r="C3">
            <v>93</v>
          </cell>
          <cell r="D3">
            <v>98</v>
          </cell>
          <cell r="E3">
            <v>96</v>
          </cell>
          <cell r="F3">
            <v>96.52000000000001</v>
          </cell>
        </row>
        <row r="4">
          <cell r="A4">
            <v>13522005</v>
          </cell>
          <cell r="B4" t="str">
            <v>Ahmad Naufal Ramadan</v>
          </cell>
          <cell r="C4">
            <v>93</v>
          </cell>
          <cell r="D4">
            <v>98</v>
          </cell>
          <cell r="E4">
            <v>96</v>
          </cell>
          <cell r="F4">
            <v>96.52000000000001</v>
          </cell>
        </row>
        <row r="5">
          <cell r="A5">
            <v>13522008</v>
          </cell>
          <cell r="B5" t="str">
            <v>Ahmad Farid Mudrika</v>
          </cell>
          <cell r="C5">
            <v>85</v>
          </cell>
          <cell r="D5">
            <v>97</v>
          </cell>
          <cell r="E5">
            <v>85</v>
          </cell>
          <cell r="F5">
            <v>90.28</v>
          </cell>
        </row>
        <row r="6">
          <cell r="A6">
            <v>13522016</v>
          </cell>
          <cell r="B6" t="str">
            <v>Zachary Samuel Tobing</v>
          </cell>
          <cell r="C6">
            <v>95</v>
          </cell>
          <cell r="D6">
            <v>98</v>
          </cell>
          <cell r="E6">
            <v>98</v>
          </cell>
          <cell r="F6">
            <v>97.639999999999986</v>
          </cell>
        </row>
        <row r="7">
          <cell r="A7">
            <v>13522036</v>
          </cell>
          <cell r="B7" t="str">
            <v>Akbar Al Fattah</v>
          </cell>
          <cell r="C7">
            <v>5</v>
          </cell>
          <cell r="D7">
            <v>30</v>
          </cell>
          <cell r="E7">
            <v>60</v>
          </cell>
          <cell r="F7">
            <v>40.199999999999996</v>
          </cell>
        </row>
        <row r="8">
          <cell r="A8">
            <v>13522044</v>
          </cell>
          <cell r="B8" t="str">
            <v>M Atthaullah Daffa Kusuma M</v>
          </cell>
          <cell r="C8">
            <v>92</v>
          </cell>
          <cell r="D8">
            <v>96</v>
          </cell>
          <cell r="E8">
            <v>88</v>
          </cell>
          <cell r="F8">
            <v>92</v>
          </cell>
        </row>
        <row r="9">
          <cell r="A9">
            <v>13522052</v>
          </cell>
          <cell r="B9" t="str">
            <v>Haikal Assyauqi</v>
          </cell>
          <cell r="C9">
            <v>95</v>
          </cell>
          <cell r="D9">
            <v>98</v>
          </cell>
          <cell r="E9">
            <v>98</v>
          </cell>
          <cell r="F9">
            <v>97.639999999999986</v>
          </cell>
        </row>
        <row r="10">
          <cell r="A10">
            <v>13522054</v>
          </cell>
          <cell r="B10" t="str">
            <v>Benjamin Sihombing</v>
          </cell>
          <cell r="C10">
            <v>89</v>
          </cell>
          <cell r="D10">
            <v>97</v>
          </cell>
          <cell r="E10">
            <v>96</v>
          </cell>
          <cell r="F10">
            <v>95.6</v>
          </cell>
        </row>
        <row r="11">
          <cell r="A11">
            <v>13522059</v>
          </cell>
          <cell r="B11" t="str">
            <v>Dzaky Satrio Nugroho</v>
          </cell>
          <cell r="C11">
            <v>95</v>
          </cell>
          <cell r="D11">
            <v>97</v>
          </cell>
          <cell r="E11">
            <v>88</v>
          </cell>
          <cell r="F11">
            <v>92.8</v>
          </cell>
        </row>
        <row r="12">
          <cell r="A12">
            <v>13522089</v>
          </cell>
          <cell r="B12" t="str">
            <v>Abdul Rafi Radityo Hutomo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13522101</v>
          </cell>
          <cell r="B13" t="str">
            <v>Abdullah Mubarak</v>
          </cell>
          <cell r="C13">
            <v>89</v>
          </cell>
          <cell r="D13">
            <v>97</v>
          </cell>
          <cell r="E13">
            <v>96</v>
          </cell>
          <cell r="F13">
            <v>95.6</v>
          </cell>
        </row>
        <row r="14">
          <cell r="A14">
            <v>13522119</v>
          </cell>
          <cell r="B14" t="str">
            <v>Indraswara Galih Jayanegara</v>
          </cell>
          <cell r="C14">
            <v>95</v>
          </cell>
          <cell r="D14">
            <v>97</v>
          </cell>
          <cell r="E14">
            <v>88</v>
          </cell>
          <cell r="F14">
            <v>92.8</v>
          </cell>
        </row>
        <row r="15">
          <cell r="A15">
            <v>13522138</v>
          </cell>
          <cell r="B15" t="str">
            <v>Andi Marihot Sitorus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A16">
            <v>13522140</v>
          </cell>
          <cell r="B16" t="str">
            <v>Yasmin Farisah Salma</v>
          </cell>
          <cell r="C16">
            <v>95</v>
          </cell>
          <cell r="D16">
            <v>93</v>
          </cell>
          <cell r="E16">
            <v>98</v>
          </cell>
          <cell r="F16">
            <v>95.44</v>
          </cell>
        </row>
        <row r="17">
          <cell r="A17">
            <v>13522153</v>
          </cell>
          <cell r="B17" t="str">
            <v>Muhammad Fauzan Azhim</v>
          </cell>
          <cell r="C17">
            <v>95</v>
          </cell>
          <cell r="D17">
            <v>93</v>
          </cell>
          <cell r="E17">
            <v>98</v>
          </cell>
          <cell r="F17">
            <v>95.44</v>
          </cell>
        </row>
        <row r="18">
          <cell r="A18">
            <v>13522154</v>
          </cell>
          <cell r="B18" t="str">
            <v>Chelvadinda</v>
          </cell>
          <cell r="C18">
            <v>95</v>
          </cell>
          <cell r="D18">
            <v>93</v>
          </cell>
          <cell r="E18">
            <v>0</v>
          </cell>
          <cell r="F18">
            <v>52.32</v>
          </cell>
        </row>
        <row r="19">
          <cell r="A19">
            <v>13522160</v>
          </cell>
          <cell r="B19" t="str">
            <v>Rayhan Ridhar Rahman</v>
          </cell>
          <cell r="C19">
            <v>95</v>
          </cell>
          <cell r="D19">
            <v>93</v>
          </cell>
          <cell r="E19">
            <v>0</v>
          </cell>
          <cell r="F19">
            <v>52.32</v>
          </cell>
        </row>
      </sheetData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35"/>
  <sheetViews>
    <sheetView tabSelected="1" workbookViewId="0">
      <selection activeCell="I3" sqref="I3"/>
    </sheetView>
  </sheetViews>
  <sheetFormatPr defaultColWidth="12.5703125" defaultRowHeight="15.75" customHeight="1"/>
  <cols>
    <col min="1" max="1" width="5.85546875" customWidth="1"/>
    <col min="2" max="2" width="10.7109375" customWidth="1"/>
    <col min="3" max="3" width="25.5703125" customWidth="1"/>
    <col min="4" max="4" width="8.42578125" customWidth="1"/>
    <col min="5" max="5" width="9.5703125" customWidth="1"/>
    <col min="6" max="6" width="9.7109375" customWidth="1"/>
    <col min="7" max="7" width="7" customWidth="1"/>
    <col min="8" max="8" width="10.5703125" customWidth="1"/>
    <col min="9" max="9" width="10" customWidth="1"/>
    <col min="10" max="10" width="13" customWidth="1"/>
    <col min="11" max="11" width="11.140625" customWidth="1"/>
    <col min="12" max="12" width="10.7109375" customWidth="1"/>
    <col min="13" max="13" width="11.5703125" customWidth="1"/>
    <col min="14" max="14" width="27.140625" customWidth="1"/>
    <col min="15" max="15" width="9.85546875" customWidth="1"/>
    <col min="16" max="16" width="6.7109375" customWidth="1"/>
  </cols>
  <sheetData>
    <row r="1" spans="1:16" ht="15.75" customHeight="1">
      <c r="A1" s="2" t="s">
        <v>0</v>
      </c>
      <c r="B1" s="2"/>
      <c r="C1" s="2"/>
    </row>
    <row r="2" spans="1:16" ht="15.75" customHeight="1">
      <c r="A2" s="4" t="s">
        <v>11</v>
      </c>
      <c r="B2" s="2"/>
      <c r="C2" s="2"/>
    </row>
    <row r="3" spans="1:16" ht="15.75" customHeight="1">
      <c r="A3" s="3"/>
    </row>
    <row r="4" spans="1:16" ht="15.75" customHeight="1">
      <c r="A4" s="4" t="s">
        <v>12</v>
      </c>
      <c r="B4" s="4"/>
    </row>
    <row r="5" spans="1:16" ht="15.75" customHeight="1">
      <c r="A5" s="3" t="s">
        <v>51</v>
      </c>
    </row>
    <row r="6" spans="1:16" ht="15.75" customHeight="1">
      <c r="A6" t="s">
        <v>1</v>
      </c>
    </row>
    <row r="7" spans="1:16" ht="15.75" customHeight="1">
      <c r="A7" s="3" t="s">
        <v>52</v>
      </c>
    </row>
    <row r="8" spans="1:16" ht="15.75" customHeight="1">
      <c r="A8" s="3" t="s">
        <v>53</v>
      </c>
    </row>
    <row r="9" spans="1:16" ht="15.75" customHeight="1">
      <c r="A9" s="3" t="s">
        <v>74</v>
      </c>
    </row>
    <row r="10" spans="1:16" ht="15.75" customHeight="1">
      <c r="A10" s="3"/>
    </row>
    <row r="11" spans="1:16" ht="15.75" customHeight="1">
      <c r="A11" s="3" t="s">
        <v>79</v>
      </c>
    </row>
    <row r="12" spans="1:16" ht="15.75" customHeight="1">
      <c r="A12" s="1"/>
    </row>
    <row r="14" spans="1:16" ht="15.75" customHeight="1">
      <c r="A14" s="21" t="s">
        <v>14</v>
      </c>
      <c r="B14" s="19" t="s">
        <v>2</v>
      </c>
      <c r="C14" s="19" t="s">
        <v>13</v>
      </c>
      <c r="D14" s="19" t="s">
        <v>3</v>
      </c>
      <c r="E14" s="19" t="s">
        <v>4</v>
      </c>
      <c r="F14" s="19" t="s">
        <v>5</v>
      </c>
      <c r="G14" s="19" t="s">
        <v>6</v>
      </c>
      <c r="H14" s="23" t="s">
        <v>73</v>
      </c>
      <c r="I14" s="19" t="s">
        <v>7</v>
      </c>
      <c r="J14" s="19" t="s">
        <v>9</v>
      </c>
      <c r="K14" s="19" t="s">
        <v>8</v>
      </c>
      <c r="L14" s="17" t="s">
        <v>10</v>
      </c>
      <c r="M14" s="17" t="s">
        <v>81</v>
      </c>
      <c r="N14" s="19" t="s">
        <v>13</v>
      </c>
      <c r="O14" s="19" t="s">
        <v>2</v>
      </c>
      <c r="P14" s="19" t="s">
        <v>14</v>
      </c>
    </row>
    <row r="15" spans="1:16" ht="15.75" customHeight="1">
      <c r="A15" s="22"/>
      <c r="B15" s="20"/>
      <c r="C15" s="20"/>
      <c r="D15" s="20"/>
      <c r="E15" s="20"/>
      <c r="F15" s="20"/>
      <c r="G15" s="20"/>
      <c r="H15" s="24"/>
      <c r="I15" s="20"/>
      <c r="J15" s="20"/>
      <c r="K15" s="20"/>
      <c r="L15" s="18"/>
      <c r="M15" s="18"/>
      <c r="N15" s="20"/>
      <c r="O15" s="20"/>
      <c r="P15" s="20"/>
    </row>
    <row r="16" spans="1:16" ht="15.75" customHeight="1">
      <c r="A16" s="6">
        <v>1</v>
      </c>
      <c r="B16" s="6">
        <v>13521003</v>
      </c>
      <c r="C16" s="6" t="s">
        <v>54</v>
      </c>
      <c r="D16" s="6"/>
      <c r="E16" s="6"/>
      <c r="F16" s="6"/>
      <c r="G16" s="6">
        <v>52</v>
      </c>
      <c r="H16" s="6"/>
      <c r="I16" s="7" t="s">
        <v>77</v>
      </c>
      <c r="J16" s="15">
        <v>85</v>
      </c>
      <c r="K16" s="6">
        <v>26</v>
      </c>
      <c r="L16" s="8">
        <f t="shared" ref="L16:L34" si="0">0.3*((D16+E16+F16)/3) + 0.3*G16+0.275*H16+0.1*J16+0.025*(K16/26*100)</f>
        <v>26.6</v>
      </c>
      <c r="M16" s="9" t="s">
        <v>80</v>
      </c>
      <c r="N16" s="6" t="s">
        <v>54</v>
      </c>
      <c r="O16" s="6">
        <v>13521003</v>
      </c>
      <c r="P16" s="5">
        <v>1</v>
      </c>
    </row>
    <row r="17" spans="1:16" ht="15.75" customHeight="1">
      <c r="A17" s="6">
        <v>2</v>
      </c>
      <c r="B17" s="6">
        <v>13521020</v>
      </c>
      <c r="C17" s="6" t="s">
        <v>55</v>
      </c>
      <c r="D17" s="5">
        <f>ROUND(VLOOKUP(B17, [1]!Table1[#Data], 8),0)</f>
        <v>91</v>
      </c>
      <c r="E17" s="5">
        <f>ROUND(VLOOKUP(B17, '[1]Tugas 2'!$A$2:$K$19, 11),0)</f>
        <v>68</v>
      </c>
      <c r="F17" s="5">
        <f>ROUND(VLOOKUP(B17, '[1]Tugas 3'!$A$2:$F$19, 6),0)</f>
        <v>48</v>
      </c>
      <c r="G17" s="6">
        <v>45</v>
      </c>
      <c r="H17" s="6">
        <v>87</v>
      </c>
      <c r="I17" s="7" t="s">
        <v>75</v>
      </c>
      <c r="J17" s="15">
        <v>80</v>
      </c>
      <c r="K17" s="15">
        <v>26</v>
      </c>
      <c r="L17" s="32">
        <f t="shared" si="0"/>
        <v>68.625</v>
      </c>
      <c r="M17" s="33" t="s">
        <v>76</v>
      </c>
      <c r="N17" s="6" t="s">
        <v>55</v>
      </c>
      <c r="O17" s="6">
        <v>13521020</v>
      </c>
      <c r="P17" s="5">
        <v>2</v>
      </c>
    </row>
    <row r="18" spans="1:16" ht="15.75" customHeight="1">
      <c r="A18" s="6">
        <v>3</v>
      </c>
      <c r="B18" s="6">
        <v>13522002</v>
      </c>
      <c r="C18" s="6" t="s">
        <v>56</v>
      </c>
      <c r="D18" s="5">
        <f>ROUND(VLOOKUP(B18, [1]!Table1[#Data], 8),0)</f>
        <v>99</v>
      </c>
      <c r="E18" s="5">
        <f>ROUND(VLOOKUP(B18, '[1]Tugas 2'!$A$2:$K$19, 11),0)</f>
        <v>97</v>
      </c>
      <c r="F18" s="5">
        <f>ROUND(VLOOKUP(B18, '[1]Tugas 3'!$A$2:$F$19, 6),0)</f>
        <v>97</v>
      </c>
      <c r="G18" s="6">
        <v>82</v>
      </c>
      <c r="H18" s="6">
        <v>98</v>
      </c>
      <c r="I18" s="7" t="s">
        <v>75</v>
      </c>
      <c r="J18" s="15">
        <v>85</v>
      </c>
      <c r="K18" s="15">
        <v>26</v>
      </c>
      <c r="L18" s="32">
        <f t="shared" si="0"/>
        <v>91.85</v>
      </c>
      <c r="M18" s="33" t="s">
        <v>77</v>
      </c>
      <c r="N18" s="6" t="s">
        <v>56</v>
      </c>
      <c r="O18" s="6">
        <v>13522002</v>
      </c>
      <c r="P18" s="5">
        <v>3</v>
      </c>
    </row>
    <row r="19" spans="1:16" ht="15.75" customHeight="1">
      <c r="A19" s="6">
        <v>4</v>
      </c>
      <c r="B19" s="6">
        <v>13522005</v>
      </c>
      <c r="C19" s="6" t="s">
        <v>57</v>
      </c>
      <c r="D19" s="5">
        <f>ROUND(VLOOKUP(B19, [1]!Table1[#Data], 8),0)</f>
        <v>99</v>
      </c>
      <c r="E19" s="5">
        <f>ROUND(VLOOKUP(B19, '[1]Tugas 2'!$A$2:$K$19, 11),0)</f>
        <v>97</v>
      </c>
      <c r="F19" s="5">
        <f>ROUND(VLOOKUP(B19, '[1]Tugas 3'!$A$2:$F$19, 6),0)</f>
        <v>97</v>
      </c>
      <c r="G19" s="6">
        <v>83</v>
      </c>
      <c r="H19" s="6">
        <v>98</v>
      </c>
      <c r="I19" s="7" t="s">
        <v>77</v>
      </c>
      <c r="J19" s="15">
        <v>85</v>
      </c>
      <c r="K19" s="15">
        <v>24</v>
      </c>
      <c r="L19" s="32">
        <f t="shared" si="0"/>
        <v>91.957692307692312</v>
      </c>
      <c r="M19" s="33" t="s">
        <v>77</v>
      </c>
      <c r="N19" s="6" t="s">
        <v>57</v>
      </c>
      <c r="O19" s="6">
        <v>13522005</v>
      </c>
      <c r="P19" s="5">
        <v>4</v>
      </c>
    </row>
    <row r="20" spans="1:16" ht="15.75" customHeight="1">
      <c r="A20" s="6">
        <v>5</v>
      </c>
      <c r="B20" s="6">
        <v>13522008</v>
      </c>
      <c r="C20" s="6" t="s">
        <v>58</v>
      </c>
      <c r="D20" s="5">
        <f>ROUND(VLOOKUP(B20, [1]!Table1[#Data], 8),0)</f>
        <v>99</v>
      </c>
      <c r="E20" s="5">
        <f>ROUND(VLOOKUP(B20, '[1]Tugas 2'!$A$2:$K$19, 11),0)</f>
        <v>96</v>
      </c>
      <c r="F20" s="5">
        <f>ROUND(VLOOKUP(B20, '[1]Tugas 3'!$A$2:$F$19, 6),0)</f>
        <v>90</v>
      </c>
      <c r="G20" s="6">
        <v>68</v>
      </c>
      <c r="H20" s="6">
        <v>98</v>
      </c>
      <c r="I20" s="7" t="s">
        <v>75</v>
      </c>
      <c r="J20" s="15">
        <v>80</v>
      </c>
      <c r="K20" s="15">
        <v>26</v>
      </c>
      <c r="L20" s="32">
        <f t="shared" si="0"/>
        <v>86.35</v>
      </c>
      <c r="M20" s="33" t="s">
        <v>77</v>
      </c>
      <c r="N20" s="6" t="s">
        <v>58</v>
      </c>
      <c r="O20" s="6">
        <v>13522008</v>
      </c>
      <c r="P20" s="5">
        <v>5</v>
      </c>
    </row>
    <row r="21" spans="1:16" ht="15.75" customHeight="1">
      <c r="A21" s="6">
        <v>6</v>
      </c>
      <c r="B21" s="6">
        <v>13522016</v>
      </c>
      <c r="C21" s="6" t="s">
        <v>59</v>
      </c>
      <c r="D21" s="5">
        <f>ROUND(VLOOKUP(B21, [1]!Table1[#Data], 8),0)</f>
        <v>99</v>
      </c>
      <c r="E21" s="5">
        <f>ROUND(VLOOKUP(B21, '[1]Tugas 2'!$A$2:$K$19, 11),0)</f>
        <v>69</v>
      </c>
      <c r="F21" s="5">
        <f>ROUND(VLOOKUP(B21, '[1]Tugas 3'!$A$2:$F$19, 6),0)</f>
        <v>98</v>
      </c>
      <c r="G21" s="6">
        <v>68</v>
      </c>
      <c r="H21" s="6">
        <v>98</v>
      </c>
      <c r="I21" s="7" t="s">
        <v>75</v>
      </c>
      <c r="J21" s="15">
        <v>80</v>
      </c>
      <c r="K21" s="15">
        <v>25</v>
      </c>
      <c r="L21" s="32">
        <f t="shared" si="0"/>
        <v>84.353846153846163</v>
      </c>
      <c r="M21" s="33" t="s">
        <v>77</v>
      </c>
      <c r="N21" s="6" t="s">
        <v>59</v>
      </c>
      <c r="O21" s="6">
        <v>13522016</v>
      </c>
      <c r="P21" s="5">
        <v>6</v>
      </c>
    </row>
    <row r="22" spans="1:16" ht="15.75" customHeight="1">
      <c r="A22" s="6">
        <v>7</v>
      </c>
      <c r="B22" s="6">
        <v>13522036</v>
      </c>
      <c r="C22" s="6" t="s">
        <v>60</v>
      </c>
      <c r="D22" s="5">
        <f>ROUND(VLOOKUP(B22, [1]!Table1[#Data], 8),0)</f>
        <v>91</v>
      </c>
      <c r="E22" s="5">
        <f>ROUND(VLOOKUP(B22, '[1]Tugas 2'!$A$2:$K$19, 11),0)</f>
        <v>54</v>
      </c>
      <c r="F22" s="5">
        <f>ROUND(VLOOKUP(B22, '[1]Tugas 3'!$A$2:$F$19, 6),0)</f>
        <v>40</v>
      </c>
      <c r="G22" s="6">
        <v>65</v>
      </c>
      <c r="H22" s="6">
        <v>108</v>
      </c>
      <c r="I22" s="7" t="s">
        <v>75</v>
      </c>
      <c r="J22" s="15">
        <v>80</v>
      </c>
      <c r="K22" s="15">
        <v>26</v>
      </c>
      <c r="L22" s="32">
        <f t="shared" si="0"/>
        <v>78.2</v>
      </c>
      <c r="M22" s="33" t="s">
        <v>75</v>
      </c>
      <c r="N22" s="6" t="s">
        <v>60</v>
      </c>
      <c r="O22" s="6">
        <v>13522036</v>
      </c>
      <c r="P22" s="5">
        <v>7</v>
      </c>
    </row>
    <row r="23" spans="1:16" ht="15.75" customHeight="1">
      <c r="A23" s="6">
        <v>8</v>
      </c>
      <c r="B23" s="6">
        <v>13522044</v>
      </c>
      <c r="C23" s="6" t="s">
        <v>61</v>
      </c>
      <c r="D23" s="5">
        <f>ROUND(VLOOKUP(B23, [1]!Table1[#Data], 8),0)</f>
        <v>99</v>
      </c>
      <c r="E23" s="5">
        <f>ROUND(VLOOKUP(B23, '[1]Tugas 2'!$A$2:$K$19, 11),0)</f>
        <v>94</v>
      </c>
      <c r="F23" s="5">
        <f>ROUND(VLOOKUP(B23, '[1]Tugas 3'!$A$2:$F$19, 6),0)</f>
        <v>92</v>
      </c>
      <c r="G23" s="6">
        <v>46.5</v>
      </c>
      <c r="H23" s="6">
        <v>113</v>
      </c>
      <c r="I23" s="7" t="s">
        <v>78</v>
      </c>
      <c r="J23" s="15">
        <v>90</v>
      </c>
      <c r="K23" s="6">
        <v>22</v>
      </c>
      <c r="L23" s="8">
        <f t="shared" si="0"/>
        <v>84.640384615384619</v>
      </c>
      <c r="M23" s="9" t="s">
        <v>77</v>
      </c>
      <c r="N23" s="6" t="s">
        <v>61</v>
      </c>
      <c r="O23" s="6">
        <v>13522044</v>
      </c>
      <c r="P23" s="5">
        <v>8</v>
      </c>
    </row>
    <row r="24" spans="1:16" ht="15.75" customHeight="1">
      <c r="A24" s="6">
        <v>9</v>
      </c>
      <c r="B24" s="6">
        <v>13522052</v>
      </c>
      <c r="C24" s="6" t="s">
        <v>62</v>
      </c>
      <c r="D24" s="5">
        <f>ROUND(VLOOKUP(B24, [1]!Table1[#Data], 8),0)</f>
        <v>99</v>
      </c>
      <c r="E24" s="5">
        <f>ROUND(VLOOKUP(B24, '[1]Tugas 2'!$A$2:$K$19, 11),0)</f>
        <v>94</v>
      </c>
      <c r="F24" s="5">
        <f>ROUND(VLOOKUP(B24, '[1]Tugas 3'!$A$2:$F$19, 6),0)</f>
        <v>98</v>
      </c>
      <c r="G24" s="6">
        <v>65.5</v>
      </c>
      <c r="H24" s="6">
        <v>98</v>
      </c>
      <c r="I24" s="7" t="s">
        <v>75</v>
      </c>
      <c r="J24" s="15">
        <v>80</v>
      </c>
      <c r="K24" s="6">
        <v>22</v>
      </c>
      <c r="L24" s="8">
        <f t="shared" si="0"/>
        <v>85.815384615384616</v>
      </c>
      <c r="M24" s="9" t="s">
        <v>77</v>
      </c>
      <c r="N24" s="6" t="s">
        <v>62</v>
      </c>
      <c r="O24" s="6">
        <v>13522052</v>
      </c>
      <c r="P24" s="5">
        <v>9</v>
      </c>
    </row>
    <row r="25" spans="1:16" ht="15.75" customHeight="1">
      <c r="A25" s="6">
        <v>10</v>
      </c>
      <c r="B25" s="6">
        <v>13522054</v>
      </c>
      <c r="C25" s="6" t="s">
        <v>63</v>
      </c>
      <c r="D25" s="5">
        <f>ROUND(VLOOKUP(B25, [1]!Table1[#Data], 8),0)</f>
        <v>99</v>
      </c>
      <c r="E25" s="5">
        <f>ROUND(VLOOKUP(B25, '[1]Tugas 2'!$A$2:$K$19, 11),0)</f>
        <v>95</v>
      </c>
      <c r="F25" s="5">
        <f>ROUND(VLOOKUP(B25, '[1]Tugas 3'!$A$2:$F$19, 6),0)</f>
        <v>96</v>
      </c>
      <c r="G25" s="6">
        <v>87</v>
      </c>
      <c r="H25" s="6">
        <v>108</v>
      </c>
      <c r="I25" s="7" t="s">
        <v>75</v>
      </c>
      <c r="J25" s="15">
        <v>80</v>
      </c>
      <c r="K25" s="6">
        <v>24</v>
      </c>
      <c r="L25" s="8">
        <f t="shared" si="0"/>
        <v>95.107692307692304</v>
      </c>
      <c r="M25" s="9" t="s">
        <v>77</v>
      </c>
      <c r="N25" s="6" t="s">
        <v>63</v>
      </c>
      <c r="O25" s="6">
        <v>13522054</v>
      </c>
      <c r="P25" s="5">
        <v>10</v>
      </c>
    </row>
    <row r="26" spans="1:16" ht="15.75" customHeight="1">
      <c r="A26" s="6">
        <v>11</v>
      </c>
      <c r="B26" s="6">
        <v>13522059</v>
      </c>
      <c r="C26" s="6" t="s">
        <v>64</v>
      </c>
      <c r="D26" s="5">
        <f>ROUND(VLOOKUP(B26, [1]!Table1[#Data], 8),0)</f>
        <v>98</v>
      </c>
      <c r="E26" s="5">
        <f>ROUND(VLOOKUP(B26, '[1]Tugas 2'!$A$2:$K$19, 11),0)</f>
        <v>94</v>
      </c>
      <c r="F26" s="5">
        <f>ROUND(VLOOKUP(B26, '[1]Tugas 3'!$A$2:$F$19, 6),0)</f>
        <v>93</v>
      </c>
      <c r="G26" s="6">
        <v>61</v>
      </c>
      <c r="H26" s="6">
        <v>113</v>
      </c>
      <c r="I26" s="7" t="s">
        <v>75</v>
      </c>
      <c r="J26" s="15">
        <v>80</v>
      </c>
      <c r="K26" s="6">
        <v>26</v>
      </c>
      <c r="L26" s="8">
        <f t="shared" si="0"/>
        <v>88.375</v>
      </c>
      <c r="M26" s="9" t="s">
        <v>77</v>
      </c>
      <c r="N26" s="6" t="s">
        <v>64</v>
      </c>
      <c r="O26" s="6">
        <v>13522059</v>
      </c>
      <c r="P26" s="5">
        <v>11</v>
      </c>
    </row>
    <row r="27" spans="1:16" ht="15.75" customHeight="1">
      <c r="A27" s="6">
        <v>12</v>
      </c>
      <c r="B27" s="6">
        <v>13522089</v>
      </c>
      <c r="C27" s="6" t="s">
        <v>65</v>
      </c>
      <c r="D27" s="5">
        <f>ROUND(VLOOKUP(B27, [1]!Table1[#Data], 8),0)</f>
        <v>98</v>
      </c>
      <c r="E27" s="5">
        <f>ROUND(VLOOKUP(B27, '[1]Tugas 2'!$A$2:$K$19, 11),0)</f>
        <v>91</v>
      </c>
      <c r="F27" s="5">
        <f>ROUND(VLOOKUP(B27, '[1]Tugas 3'!$A$2:$F$19, 6),0)</f>
        <v>0</v>
      </c>
      <c r="G27" s="6">
        <v>85</v>
      </c>
      <c r="H27" s="6">
        <v>98</v>
      </c>
      <c r="I27" s="7" t="s">
        <v>77</v>
      </c>
      <c r="J27" s="15">
        <v>85</v>
      </c>
      <c r="K27" s="6">
        <v>26</v>
      </c>
      <c r="L27" s="8">
        <f t="shared" si="0"/>
        <v>82.35</v>
      </c>
      <c r="M27" s="9" t="s">
        <v>77</v>
      </c>
      <c r="N27" s="6" t="s">
        <v>65</v>
      </c>
      <c r="O27" s="6">
        <v>13522089</v>
      </c>
      <c r="P27" s="5">
        <v>12</v>
      </c>
    </row>
    <row r="28" spans="1:16" ht="15.75" customHeight="1">
      <c r="A28" s="6">
        <v>13</v>
      </c>
      <c r="B28" s="6">
        <v>13522101</v>
      </c>
      <c r="C28" s="6" t="s">
        <v>66</v>
      </c>
      <c r="D28" s="5">
        <f>ROUND(VLOOKUP(B28, [1]!Table1[#Data], 8),0)</f>
        <v>99</v>
      </c>
      <c r="E28" s="5">
        <f>ROUND(VLOOKUP(B28, '[1]Tugas 2'!$A$2:$K$19, 11),0)</f>
        <v>95</v>
      </c>
      <c r="F28" s="5">
        <f>ROUND(VLOOKUP(B28, '[1]Tugas 3'!$A$2:$F$19, 6),0)</f>
        <v>96</v>
      </c>
      <c r="G28" s="6">
        <v>62.5</v>
      </c>
      <c r="H28" s="6">
        <v>108</v>
      </c>
      <c r="I28" s="7" t="s">
        <v>75</v>
      </c>
      <c r="J28" s="15">
        <v>80</v>
      </c>
      <c r="K28" s="6">
        <v>26</v>
      </c>
      <c r="L28" s="8">
        <f t="shared" si="0"/>
        <v>87.95</v>
      </c>
      <c r="M28" s="9" t="s">
        <v>77</v>
      </c>
      <c r="N28" s="6" t="s">
        <v>66</v>
      </c>
      <c r="O28" s="6">
        <v>13522101</v>
      </c>
      <c r="P28" s="5">
        <v>13</v>
      </c>
    </row>
    <row r="29" spans="1:16" ht="15.75" customHeight="1">
      <c r="A29" s="6">
        <v>14</v>
      </c>
      <c r="B29" s="6">
        <v>13522119</v>
      </c>
      <c r="C29" s="6" t="s">
        <v>67</v>
      </c>
      <c r="D29" s="5">
        <f>ROUND(VLOOKUP(B29, [1]!Table1[#Data], 8),0)</f>
        <v>98</v>
      </c>
      <c r="E29" s="5">
        <f>ROUND(VLOOKUP(B29, '[1]Tugas 2'!$A$2:$K$19, 11),0)</f>
        <v>94</v>
      </c>
      <c r="F29" s="5">
        <f>ROUND(VLOOKUP(B29, '[1]Tugas 3'!$A$2:$F$19, 6),0)</f>
        <v>93</v>
      </c>
      <c r="G29" s="6">
        <v>46</v>
      </c>
      <c r="H29" s="6">
        <v>113</v>
      </c>
      <c r="I29" s="7" t="s">
        <v>77</v>
      </c>
      <c r="J29" s="15">
        <v>85</v>
      </c>
      <c r="K29" s="6">
        <v>23</v>
      </c>
      <c r="L29" s="8">
        <f t="shared" si="0"/>
        <v>84.086538461538467</v>
      </c>
      <c r="M29" s="9" t="s">
        <v>77</v>
      </c>
      <c r="N29" s="6" t="s">
        <v>67</v>
      </c>
      <c r="O29" s="6">
        <v>13522119</v>
      </c>
      <c r="P29" s="5">
        <v>14</v>
      </c>
    </row>
    <row r="30" spans="1:16" ht="15.75" customHeight="1">
      <c r="A30" s="6">
        <v>15</v>
      </c>
      <c r="B30" s="6">
        <v>13522138</v>
      </c>
      <c r="C30" s="6" t="s">
        <v>68</v>
      </c>
      <c r="D30" s="5">
        <v>0</v>
      </c>
      <c r="E30" s="5">
        <f>ROUND(VLOOKUP(B30, '[1]Tugas 2'!$A$2:$K$19, 11),0)</f>
        <v>90</v>
      </c>
      <c r="F30" s="5">
        <f>ROUND(VLOOKUP(B30, '[1]Tugas 3'!$A$2:$F$19, 6),0)</f>
        <v>0</v>
      </c>
      <c r="G30" s="6">
        <v>52</v>
      </c>
      <c r="H30" s="6">
        <v>0</v>
      </c>
      <c r="I30" s="7"/>
      <c r="J30" s="15"/>
      <c r="K30" s="6">
        <v>15</v>
      </c>
      <c r="L30" s="8">
        <f t="shared" si="0"/>
        <v>26.042307692307695</v>
      </c>
      <c r="M30" s="9" t="s">
        <v>80</v>
      </c>
      <c r="N30" s="6" t="s">
        <v>68</v>
      </c>
      <c r="O30" s="6">
        <v>13522138</v>
      </c>
      <c r="P30" s="5">
        <v>15</v>
      </c>
    </row>
    <row r="31" spans="1:16" ht="15.75" customHeight="1">
      <c r="A31" s="6">
        <v>16</v>
      </c>
      <c r="B31" s="6">
        <v>13522140</v>
      </c>
      <c r="C31" s="6" t="s">
        <v>69</v>
      </c>
      <c r="D31" s="5">
        <f>ROUND(VLOOKUP(B31, [1]!Table1[#Data], 8),0)</f>
        <v>99</v>
      </c>
      <c r="E31" s="5">
        <f>ROUND(VLOOKUP(B31, '[1]Tugas 2'!$A$2:$K$19, 11),0)</f>
        <v>95</v>
      </c>
      <c r="F31" s="5">
        <f>ROUND(VLOOKUP(B31, '[1]Tugas 3'!$A$2:$F$19, 6),0)</f>
        <v>95</v>
      </c>
      <c r="G31" s="6">
        <v>47</v>
      </c>
      <c r="H31" s="6">
        <v>116</v>
      </c>
      <c r="I31" s="7" t="s">
        <v>78</v>
      </c>
      <c r="J31" s="15">
        <v>90</v>
      </c>
      <c r="K31" s="6">
        <v>26</v>
      </c>
      <c r="L31" s="8">
        <f t="shared" si="0"/>
        <v>86.4</v>
      </c>
      <c r="M31" s="9" t="s">
        <v>77</v>
      </c>
      <c r="N31" s="6" t="s">
        <v>69</v>
      </c>
      <c r="O31" s="6">
        <v>13522140</v>
      </c>
      <c r="P31" s="5">
        <v>16</v>
      </c>
    </row>
    <row r="32" spans="1:16" ht="15.75" customHeight="1">
      <c r="A32" s="6">
        <v>17</v>
      </c>
      <c r="B32" s="6">
        <v>13522153</v>
      </c>
      <c r="C32" s="6" t="s">
        <v>70</v>
      </c>
      <c r="D32" s="5">
        <f>ROUND(VLOOKUP(B32, [1]!Table1[#Data], 8),0)</f>
        <v>99</v>
      </c>
      <c r="E32" s="5">
        <f>ROUND(VLOOKUP(B32, '[1]Tugas 2'!$A$2:$K$19, 11),0)</f>
        <v>95</v>
      </c>
      <c r="F32" s="5">
        <f>ROUND(VLOOKUP(B32, '[1]Tugas 3'!$A$2:$F$19, 6),0)</f>
        <v>95</v>
      </c>
      <c r="G32" s="6">
        <v>51</v>
      </c>
      <c r="H32" s="6">
        <v>116</v>
      </c>
      <c r="I32" s="7" t="s">
        <v>77</v>
      </c>
      <c r="J32" s="15">
        <v>85</v>
      </c>
      <c r="K32" s="6">
        <v>26</v>
      </c>
      <c r="L32" s="8">
        <f t="shared" si="0"/>
        <v>87.1</v>
      </c>
      <c r="M32" s="9" t="s">
        <v>77</v>
      </c>
      <c r="N32" s="6" t="s">
        <v>70</v>
      </c>
      <c r="O32" s="6">
        <v>13522153</v>
      </c>
      <c r="P32" s="5">
        <v>17</v>
      </c>
    </row>
    <row r="33" spans="1:16" ht="15.75" customHeight="1">
      <c r="A33" s="6">
        <v>18</v>
      </c>
      <c r="B33" s="6">
        <v>13522154</v>
      </c>
      <c r="C33" s="6" t="s">
        <v>71</v>
      </c>
      <c r="D33" s="5">
        <f>ROUND(VLOOKUP(B33, [1]!Table1[#Data], 8),0)</f>
        <v>96</v>
      </c>
      <c r="E33" s="5">
        <f>ROUND(VLOOKUP(B33, '[1]Tugas 2'!$A$2:$K$19, 11),0)</f>
        <v>68</v>
      </c>
      <c r="F33" s="5">
        <f>ROUND(VLOOKUP(B33, '[1]Tugas 3'!$A$2:$F$19, 6),0)</f>
        <v>52</v>
      </c>
      <c r="G33" s="6">
        <v>57</v>
      </c>
      <c r="H33" s="6">
        <v>87</v>
      </c>
      <c r="I33" s="7" t="s">
        <v>76</v>
      </c>
      <c r="J33" s="15">
        <v>75</v>
      </c>
      <c r="K33" s="15">
        <v>26</v>
      </c>
      <c r="L33" s="32">
        <f t="shared" si="0"/>
        <v>72.625</v>
      </c>
      <c r="M33" s="33" t="s">
        <v>76</v>
      </c>
      <c r="N33" s="6" t="s">
        <v>71</v>
      </c>
      <c r="O33" s="6">
        <v>13522154</v>
      </c>
      <c r="P33" s="5">
        <v>18</v>
      </c>
    </row>
    <row r="34" spans="1:16" ht="15.75" customHeight="1">
      <c r="A34" s="6">
        <v>19</v>
      </c>
      <c r="B34" s="6">
        <v>13522160</v>
      </c>
      <c r="C34" s="6" t="s">
        <v>72</v>
      </c>
      <c r="D34" s="5">
        <f>ROUND(VLOOKUP(B34, [1]!Table1[#Data], 8),0)</f>
        <v>96</v>
      </c>
      <c r="E34" s="5">
        <f>ROUND(VLOOKUP(B34, '[1]Tugas 2'!$A$2:$K$19, 11),0)</f>
        <v>69</v>
      </c>
      <c r="F34" s="5">
        <f>ROUND(VLOOKUP(B34, '[1]Tugas 3'!$A$2:$F$19, 6),0)</f>
        <v>52</v>
      </c>
      <c r="G34" s="6">
        <v>60</v>
      </c>
      <c r="H34" s="6">
        <v>87</v>
      </c>
      <c r="I34" s="7" t="s">
        <v>77</v>
      </c>
      <c r="J34" s="15">
        <v>85</v>
      </c>
      <c r="K34" s="6">
        <v>22</v>
      </c>
      <c r="L34" s="8">
        <f t="shared" si="0"/>
        <v>74.240384615384613</v>
      </c>
      <c r="M34" s="9" t="s">
        <v>75</v>
      </c>
      <c r="N34" s="6" t="s">
        <v>72</v>
      </c>
      <c r="O34" s="6">
        <v>13522160</v>
      </c>
      <c r="P34" s="5">
        <v>19</v>
      </c>
    </row>
    <row r="35" spans="1:16" ht="15.75" customHeight="1">
      <c r="C35" s="14" t="s">
        <v>50</v>
      </c>
      <c r="D35">
        <f>AVERAGE(D16:D34)</f>
        <v>92.111111111111114</v>
      </c>
      <c r="E35">
        <f>AVERAGE(E16:E34)</f>
        <v>86.388888888888886</v>
      </c>
      <c r="F35">
        <f>AVERAGE(F16:F34)</f>
        <v>74</v>
      </c>
      <c r="G35">
        <f>AVERAGE(G16:G34)</f>
        <v>62.289473684210527</v>
      </c>
      <c r="H35">
        <f>AVERAGE(H16:H34)</f>
        <v>96.888888888888886</v>
      </c>
      <c r="J35">
        <f>AVERAGE(J16:J34)</f>
        <v>82.777777777777771</v>
      </c>
      <c r="L35">
        <f>AVERAGE(L16:L34)</f>
        <v>78.035222672064776</v>
      </c>
      <c r="M35" s="16" t="s">
        <v>45</v>
      </c>
    </row>
  </sheetData>
  <sortState xmlns:xlrd2="http://schemas.microsoft.com/office/spreadsheetml/2017/richdata2" ref="A14:P34">
    <sortCondition ref="A16:A34"/>
  </sortState>
  <mergeCells count="16">
    <mergeCell ref="K14:K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M14:M15"/>
    <mergeCell ref="N14:N15"/>
    <mergeCell ref="O14:O15"/>
    <mergeCell ref="P14:P15"/>
    <mergeCell ref="L14:L15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866D8-BA41-4E8B-91C4-A0B7B9BB9B08}">
  <dimension ref="A1:D36"/>
  <sheetViews>
    <sheetView topLeftCell="A10" workbookViewId="0">
      <selection activeCell="F11" sqref="F11"/>
    </sheetView>
  </sheetViews>
  <sheetFormatPr defaultRowHeight="12.75"/>
  <cols>
    <col min="1" max="1" width="42.140625" customWidth="1"/>
    <col min="2" max="2" width="0.28515625" hidden="1" customWidth="1"/>
    <col min="3" max="3" width="9.140625" hidden="1" customWidth="1"/>
    <col min="4" max="4" width="20.140625" customWidth="1"/>
  </cols>
  <sheetData>
    <row r="1" spans="1:4">
      <c r="A1" s="28" t="s">
        <v>15</v>
      </c>
      <c r="B1" s="29"/>
      <c r="C1" s="29"/>
      <c r="D1" s="30"/>
    </row>
    <row r="2" spans="1:4">
      <c r="A2" s="25" t="s">
        <v>16</v>
      </c>
      <c r="B2" s="26"/>
      <c r="C2" s="26"/>
      <c r="D2" s="27"/>
    </row>
    <row r="3" spans="1:4">
      <c r="A3" s="25" t="s">
        <v>17</v>
      </c>
      <c r="B3" s="26"/>
      <c r="C3" s="26"/>
      <c r="D3" s="27"/>
    </row>
    <row r="4" spans="1:4">
      <c r="A4" s="25" t="s">
        <v>18</v>
      </c>
      <c r="B4" s="26"/>
      <c r="C4" s="26"/>
      <c r="D4" s="27"/>
    </row>
    <row r="5" spans="1:4">
      <c r="A5" s="31" t="s">
        <v>46</v>
      </c>
      <c r="B5" s="26"/>
      <c r="C5" s="26"/>
      <c r="D5" s="27"/>
    </row>
    <row r="6" spans="1:4">
      <c r="A6" s="13"/>
      <c r="B6" s="11"/>
      <c r="C6" s="11"/>
      <c r="D6" s="12"/>
    </row>
    <row r="7" spans="1:4">
      <c r="A7" s="25" t="s">
        <v>19</v>
      </c>
      <c r="B7" s="26"/>
      <c r="C7" s="26"/>
      <c r="D7" s="27"/>
    </row>
    <row r="8" spans="1:4">
      <c r="A8" s="25" t="s">
        <v>20</v>
      </c>
      <c r="B8" s="26"/>
      <c r="C8" s="26"/>
      <c r="D8" s="27"/>
    </row>
    <row r="9" spans="1:4">
      <c r="A9" s="25" t="s">
        <v>21</v>
      </c>
      <c r="B9" s="26"/>
      <c r="C9" s="26"/>
      <c r="D9" s="27"/>
    </row>
    <row r="10" spans="1:4">
      <c r="A10" s="25" t="s">
        <v>48</v>
      </c>
      <c r="B10" s="26"/>
      <c r="C10" s="26"/>
      <c r="D10" s="27"/>
    </row>
    <row r="11" spans="1:4">
      <c r="A11" s="25" t="s">
        <v>22</v>
      </c>
      <c r="B11" s="26"/>
      <c r="C11" s="26"/>
      <c r="D11" s="27"/>
    </row>
    <row r="12" spans="1:4">
      <c r="A12" s="10"/>
      <c r="B12" s="11"/>
      <c r="C12" s="11"/>
      <c r="D12" s="12"/>
    </row>
    <row r="13" spans="1:4">
      <c r="A13" s="25" t="s">
        <v>23</v>
      </c>
      <c r="B13" s="26"/>
      <c r="C13" s="26"/>
      <c r="D13" s="27"/>
    </row>
    <row r="14" spans="1:4">
      <c r="A14" s="25" t="s">
        <v>24</v>
      </c>
      <c r="B14" s="26"/>
      <c r="C14" s="26"/>
      <c r="D14" s="27"/>
    </row>
    <row r="15" spans="1:4">
      <c r="A15" s="25" t="s">
        <v>25</v>
      </c>
      <c r="B15" s="26"/>
      <c r="C15" s="26"/>
      <c r="D15" s="27"/>
    </row>
    <row r="16" spans="1:4">
      <c r="A16" s="25" t="s">
        <v>26</v>
      </c>
      <c r="B16" s="26"/>
      <c r="C16" s="26"/>
      <c r="D16" s="27"/>
    </row>
    <row r="17" spans="1:4">
      <c r="A17" s="25" t="s">
        <v>27</v>
      </c>
      <c r="B17" s="26"/>
      <c r="C17" s="26"/>
      <c r="D17" s="27"/>
    </row>
    <row r="18" spans="1:4">
      <c r="A18" s="25" t="s">
        <v>28</v>
      </c>
      <c r="B18" s="26"/>
      <c r="C18" s="26"/>
      <c r="D18" s="27"/>
    </row>
    <row r="19" spans="1:4">
      <c r="A19" s="25" t="s">
        <v>29</v>
      </c>
      <c r="B19" s="26"/>
      <c r="C19" s="26"/>
      <c r="D19" s="27"/>
    </row>
    <row r="20" spans="1:4">
      <c r="A20" s="25" t="s">
        <v>30</v>
      </c>
      <c r="B20" s="26"/>
      <c r="C20" s="26"/>
      <c r="D20" s="27"/>
    </row>
    <row r="21" spans="1:4">
      <c r="A21" s="25" t="s">
        <v>31</v>
      </c>
      <c r="B21" s="26"/>
      <c r="C21" s="26"/>
      <c r="D21" s="27"/>
    </row>
    <row r="22" spans="1:4">
      <c r="A22" s="25" t="s">
        <v>32</v>
      </c>
      <c r="B22" s="26"/>
      <c r="C22" s="26"/>
      <c r="D22" s="27"/>
    </row>
    <row r="23" spans="1:4">
      <c r="A23" s="25" t="s">
        <v>33</v>
      </c>
      <c r="B23" s="26"/>
      <c r="C23" s="26"/>
      <c r="D23" s="27"/>
    </row>
    <row r="24" spans="1:4">
      <c r="A24" s="25" t="s">
        <v>34</v>
      </c>
      <c r="B24" s="26"/>
      <c r="C24" s="26"/>
      <c r="D24" s="27"/>
    </row>
    <row r="25" spans="1:4">
      <c r="A25" s="25" t="s">
        <v>35</v>
      </c>
      <c r="B25" s="26"/>
      <c r="C25" s="26"/>
      <c r="D25" s="27"/>
    </row>
    <row r="26" spans="1:4">
      <c r="A26" s="25" t="s">
        <v>47</v>
      </c>
      <c r="B26" s="26"/>
      <c r="C26" s="26"/>
      <c r="D26" s="27"/>
    </row>
    <row r="27" spans="1:4">
      <c r="A27" s="25" t="s">
        <v>36</v>
      </c>
      <c r="B27" s="26"/>
      <c r="C27" s="26"/>
      <c r="D27" s="27"/>
    </row>
    <row r="28" spans="1:4">
      <c r="A28" s="25" t="s">
        <v>49</v>
      </c>
      <c r="B28" s="26"/>
      <c r="C28" s="26"/>
      <c r="D28" s="27"/>
    </row>
    <row r="29" spans="1:4">
      <c r="A29" s="25" t="s">
        <v>37</v>
      </c>
      <c r="B29" s="26"/>
      <c r="C29" s="26"/>
      <c r="D29" s="27"/>
    </row>
    <row r="30" spans="1:4">
      <c r="A30" s="25" t="s">
        <v>38</v>
      </c>
      <c r="B30" s="26"/>
      <c r="C30" s="26"/>
      <c r="D30" s="27"/>
    </row>
    <row r="31" spans="1:4">
      <c r="A31" s="25" t="s">
        <v>39</v>
      </c>
      <c r="B31" s="26"/>
      <c r="C31" s="26"/>
      <c r="D31" s="27"/>
    </row>
    <row r="32" spans="1:4">
      <c r="A32" s="25" t="s">
        <v>40</v>
      </c>
      <c r="B32" s="26"/>
      <c r="C32" s="26"/>
      <c r="D32" s="27"/>
    </row>
    <row r="33" spans="1:4">
      <c r="A33" s="25" t="s">
        <v>41</v>
      </c>
      <c r="B33" s="26"/>
      <c r="C33" s="26"/>
      <c r="D33" s="27"/>
    </row>
    <row r="34" spans="1:4">
      <c r="A34" s="25" t="s">
        <v>42</v>
      </c>
      <c r="B34" s="26"/>
      <c r="C34" s="26"/>
      <c r="D34" s="27"/>
    </row>
    <row r="35" spans="1:4">
      <c r="A35" s="28" t="s">
        <v>43</v>
      </c>
      <c r="B35" s="29"/>
      <c r="C35" s="29"/>
      <c r="D35" s="30"/>
    </row>
    <row r="36" spans="1:4">
      <c r="A36" s="25" t="s">
        <v>44</v>
      </c>
      <c r="B36" s="26"/>
      <c r="C36" s="26"/>
      <c r="D36" s="27"/>
    </row>
  </sheetData>
  <mergeCells count="34"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32:D32"/>
    <mergeCell ref="A26:D26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14:D14"/>
    <mergeCell ref="A1:D1"/>
    <mergeCell ref="A2:D2"/>
    <mergeCell ref="A3:D3"/>
    <mergeCell ref="A4:D4"/>
    <mergeCell ref="A5:D5"/>
    <mergeCell ref="A7:D7"/>
    <mergeCell ref="A8:D8"/>
    <mergeCell ref="A9:D9"/>
    <mergeCell ref="A10:D10"/>
    <mergeCell ref="A11:D11"/>
    <mergeCell ref="A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IF4073-01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Dr.Ir.Rinaldi Munir</dc:creator>
  <cp:lastModifiedBy>Dr. Ir. Rinaldi, M.T.</cp:lastModifiedBy>
  <dcterms:created xsi:type="dcterms:W3CDTF">2022-12-25T15:43:36Z</dcterms:created>
  <dcterms:modified xsi:type="dcterms:W3CDTF">2026-01-01T03:41:00Z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1033-11.1.0.11664</vt:lpwstr>
  </property>
  <property fmtid="{D5CDD505-2E9C-101B-9397-08002B2CF9AE}" pid="4" name="MSIP_Label_38b525e5-f3da-4501-8f1e-526b6769fc56_Enabled">
    <vt:lpwstr>true</vt:lpwstr>
  </property>
  <property fmtid="{D5CDD505-2E9C-101B-9397-08002B2CF9AE}" pid="5" name="MSIP_Label_38b525e5-f3da-4501-8f1e-526b6769fc56_SetDate">
    <vt:lpwstr>2025-01-18T11:00:00Z</vt:lpwstr>
  </property>
  <property fmtid="{D5CDD505-2E9C-101B-9397-08002B2CF9AE}" pid="6" name="MSIP_Label_38b525e5-f3da-4501-8f1e-526b6769fc56_Method">
    <vt:lpwstr>Standard</vt:lpwstr>
  </property>
  <property fmtid="{D5CDD505-2E9C-101B-9397-08002B2CF9AE}" pid="7" name="MSIP_Label_38b525e5-f3da-4501-8f1e-526b6769fc56_Name">
    <vt:lpwstr>defa4170-0d19-0005-0004-bc88714345d2</vt:lpwstr>
  </property>
  <property fmtid="{D5CDD505-2E9C-101B-9397-08002B2CF9AE}" pid="8" name="MSIP_Label_38b525e5-f3da-4501-8f1e-526b6769fc56_SiteId">
    <vt:lpwstr>db6e1183-4c65-405c-82ce-7cd53fa6e9dc</vt:lpwstr>
  </property>
  <property fmtid="{D5CDD505-2E9C-101B-9397-08002B2CF9AE}" pid="9" name="MSIP_Label_38b525e5-f3da-4501-8f1e-526b6769fc56_ActionId">
    <vt:lpwstr>2504fd03-1cf0-426c-b860-9535a94f8d16</vt:lpwstr>
  </property>
  <property fmtid="{D5CDD505-2E9C-101B-9397-08002B2CF9AE}" pid="10" name="MSIP_Label_38b525e5-f3da-4501-8f1e-526b6769fc56_ContentBits">
    <vt:lpwstr>0</vt:lpwstr>
  </property>
</Properties>
</file>