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yWebsite\AljabarGeometri\2024-2025\"/>
    </mc:Choice>
  </mc:AlternateContent>
  <xr:revisionPtr revIDLastSave="0" documentId="13_ncr:1_{2B2887FD-306F-4893-B758-77E50F26D3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ilai Alge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" i="1" l="1"/>
  <c r="O61" i="1" l="1"/>
  <c r="P61" i="1" s="1"/>
  <c r="O44" i="1"/>
  <c r="P44" i="1" s="1"/>
  <c r="O181" i="1"/>
  <c r="P181" i="1" s="1"/>
  <c r="O98" i="1"/>
  <c r="P98" i="1" s="1"/>
  <c r="O152" i="1"/>
  <c r="P152" i="1" s="1"/>
  <c r="O153" i="1"/>
  <c r="P153" i="1" s="1"/>
  <c r="O178" i="1"/>
  <c r="P178" i="1" s="1"/>
  <c r="O157" i="1"/>
  <c r="P157" i="1" s="1"/>
  <c r="O168" i="1"/>
  <c r="P168" i="1" s="1"/>
  <c r="O172" i="1"/>
  <c r="P172" i="1" s="1"/>
  <c r="O147" i="1"/>
  <c r="P147" i="1" s="1"/>
  <c r="O154" i="1"/>
  <c r="P154" i="1" s="1"/>
  <c r="O155" i="1"/>
  <c r="P155" i="1" s="1"/>
  <c r="O164" i="1"/>
  <c r="P164" i="1" s="1"/>
  <c r="O67" i="1"/>
  <c r="P67" i="1" s="1"/>
  <c r="O51" i="1"/>
  <c r="P51" i="1" s="1"/>
  <c r="O83" i="1"/>
  <c r="P83" i="1" s="1"/>
  <c r="O118" i="1"/>
  <c r="P118" i="1" s="1"/>
  <c r="O89" i="1"/>
  <c r="P89" i="1" s="1"/>
  <c r="O25" i="1"/>
  <c r="P25" i="1" s="1"/>
  <c r="O32" i="1"/>
  <c r="P32" i="1" s="1"/>
  <c r="O91" i="1"/>
  <c r="P91" i="1" s="1"/>
  <c r="O179" i="1"/>
  <c r="P179" i="1" s="1"/>
  <c r="O43" i="1"/>
  <c r="P43" i="1" s="1"/>
  <c r="O136" i="1"/>
  <c r="P136" i="1" s="1"/>
  <c r="O50" i="1"/>
  <c r="P50" i="1" s="1"/>
  <c r="O48" i="1"/>
  <c r="P48" i="1" s="1"/>
  <c r="O113" i="1"/>
  <c r="P113" i="1" s="1"/>
  <c r="O94" i="1"/>
  <c r="P94" i="1" s="1"/>
  <c r="O124" i="1"/>
  <c r="P124" i="1" s="1"/>
  <c r="O159" i="1"/>
  <c r="P159" i="1" s="1"/>
  <c r="O158" i="1"/>
  <c r="P158" i="1" s="1"/>
  <c r="O185" i="1"/>
  <c r="P185" i="1" s="1"/>
  <c r="O34" i="1"/>
  <c r="P34" i="1" s="1"/>
  <c r="O22" i="1"/>
  <c r="P22" i="1" s="1"/>
  <c r="O41" i="1"/>
  <c r="P41" i="1" s="1"/>
  <c r="O112" i="1"/>
  <c r="P112" i="1" s="1"/>
  <c r="O146" i="1"/>
  <c r="P146" i="1" s="1"/>
  <c r="O149" i="1"/>
  <c r="P149" i="1" s="1"/>
  <c r="O141" i="1"/>
  <c r="P141" i="1" s="1"/>
  <c r="O97" i="1"/>
  <c r="P97" i="1" s="1"/>
  <c r="O176" i="1"/>
  <c r="P176" i="1" s="1"/>
  <c r="O45" i="1"/>
  <c r="P45" i="1" s="1"/>
  <c r="O132" i="1"/>
  <c r="P132" i="1" s="1"/>
  <c r="O107" i="1"/>
  <c r="P107" i="1" s="1"/>
  <c r="O59" i="1"/>
  <c r="P59" i="1" s="1"/>
  <c r="O95" i="1"/>
  <c r="P95" i="1" s="1"/>
  <c r="O28" i="1"/>
  <c r="P28" i="1" s="1"/>
  <c r="O36" i="1"/>
  <c r="P36" i="1" s="1"/>
  <c r="O174" i="1"/>
  <c r="P174" i="1" s="1"/>
  <c r="O145" i="1"/>
  <c r="P145" i="1" s="1"/>
  <c r="O143" i="1"/>
  <c r="P143" i="1" s="1"/>
  <c r="O161" i="1"/>
  <c r="P161" i="1" s="1"/>
  <c r="O93" i="1"/>
  <c r="P93" i="1" s="1"/>
  <c r="O106" i="1"/>
  <c r="P106" i="1" s="1"/>
  <c r="O184" i="1"/>
  <c r="P184" i="1" s="1"/>
  <c r="O55" i="1"/>
  <c r="P55" i="1" s="1"/>
  <c r="O46" i="1"/>
  <c r="P46" i="1" s="1"/>
  <c r="O35" i="1"/>
  <c r="P35" i="1" s="1"/>
  <c r="O79" i="1"/>
  <c r="P79" i="1" s="1"/>
  <c r="O58" i="1"/>
  <c r="P58" i="1" s="1"/>
  <c r="O120" i="1"/>
  <c r="P120" i="1" s="1"/>
  <c r="O175" i="1"/>
  <c r="P175" i="1" s="1"/>
  <c r="O160" i="1"/>
  <c r="P160" i="1" s="1"/>
  <c r="O60" i="1"/>
  <c r="P60" i="1" s="1"/>
  <c r="O27" i="1"/>
  <c r="P27" i="1" s="1"/>
  <c r="O115" i="1"/>
  <c r="P115" i="1" s="1"/>
  <c r="O121" i="1"/>
  <c r="P121" i="1" s="1"/>
  <c r="O77" i="1"/>
  <c r="P77" i="1" s="1"/>
  <c r="O53" i="1"/>
  <c r="P53" i="1" s="1"/>
  <c r="O117" i="1"/>
  <c r="P117" i="1" s="1"/>
  <c r="O119" i="1"/>
  <c r="P119" i="1" s="1"/>
  <c r="O90" i="1"/>
  <c r="P90" i="1" s="1"/>
  <c r="O131" i="1"/>
  <c r="P131" i="1" s="1"/>
  <c r="O125" i="1"/>
  <c r="P125" i="1" s="1"/>
  <c r="O74" i="1"/>
  <c r="P74" i="1" s="1"/>
  <c r="O166" i="1"/>
  <c r="P166" i="1" s="1"/>
  <c r="O52" i="1"/>
  <c r="P52" i="1" s="1"/>
  <c r="O78" i="1"/>
  <c r="P78" i="1" s="1"/>
  <c r="O102" i="1"/>
  <c r="P102" i="1" s="1"/>
  <c r="O108" i="1"/>
  <c r="P108" i="1" s="1"/>
  <c r="O151" i="1"/>
  <c r="P151" i="1" s="1"/>
  <c r="O54" i="1"/>
  <c r="P54" i="1" s="1"/>
  <c r="O64" i="1"/>
  <c r="P64" i="1" s="1"/>
  <c r="O99" i="1"/>
  <c r="P99" i="1" s="1"/>
  <c r="O76" i="1"/>
  <c r="P76" i="1" s="1"/>
  <c r="O75" i="1"/>
  <c r="P75" i="1" s="1"/>
  <c r="O150" i="1"/>
  <c r="P150" i="1" s="1"/>
  <c r="O162" i="1"/>
  <c r="P162" i="1" s="1"/>
  <c r="O138" i="1"/>
  <c r="P138" i="1" s="1"/>
  <c r="O73" i="1"/>
  <c r="P73" i="1" s="1"/>
  <c r="O133" i="1"/>
  <c r="P133" i="1" s="1"/>
  <c r="O65" i="1"/>
  <c r="P65" i="1" s="1"/>
  <c r="O39" i="1"/>
  <c r="P39" i="1" s="1"/>
  <c r="O171" i="1"/>
  <c r="P171" i="1" s="1"/>
  <c r="O126" i="1"/>
  <c r="P126" i="1" s="1"/>
  <c r="O24" i="1"/>
  <c r="P24" i="1" s="1"/>
  <c r="O71" i="1"/>
  <c r="P71" i="1" s="1"/>
  <c r="O129" i="1"/>
  <c r="P129" i="1" s="1"/>
  <c r="O82" i="1"/>
  <c r="P82" i="1" s="1"/>
  <c r="O139" i="1"/>
  <c r="P139" i="1" s="1"/>
  <c r="O40" i="1"/>
  <c r="P40" i="1" s="1"/>
  <c r="O86" i="1"/>
  <c r="P86" i="1" s="1"/>
  <c r="O96" i="1"/>
  <c r="P96" i="1" s="1"/>
  <c r="O92" i="1"/>
  <c r="P92" i="1" s="1"/>
  <c r="O127" i="1"/>
  <c r="P127" i="1" s="1"/>
  <c r="O85" i="1"/>
  <c r="P85" i="1" s="1"/>
  <c r="O130" i="1"/>
  <c r="P130" i="1" s="1"/>
  <c r="O110" i="1"/>
  <c r="P110" i="1" s="1"/>
  <c r="O47" i="1"/>
  <c r="P47" i="1" s="1"/>
  <c r="O49" i="1"/>
  <c r="P49" i="1" s="1"/>
  <c r="O123" i="1"/>
  <c r="P123" i="1" s="1"/>
  <c r="O68" i="1"/>
  <c r="P68" i="1" s="1"/>
  <c r="O80" i="1"/>
  <c r="P80" i="1" s="1"/>
  <c r="O180" i="1"/>
  <c r="P180" i="1" s="1"/>
  <c r="O42" i="1"/>
  <c r="P42" i="1" s="1"/>
  <c r="O105" i="1"/>
  <c r="P105" i="1" s="1"/>
  <c r="O165" i="1"/>
  <c r="P165" i="1" s="1"/>
  <c r="O109" i="1"/>
  <c r="P109" i="1" s="1"/>
  <c r="O122" i="1"/>
  <c r="P122" i="1" s="1"/>
  <c r="O38" i="1"/>
  <c r="P38" i="1" s="1"/>
  <c r="O66" i="1"/>
  <c r="P66" i="1" s="1"/>
  <c r="O81" i="1"/>
  <c r="P81" i="1" s="1"/>
  <c r="O135" i="1"/>
  <c r="P135" i="1" s="1"/>
  <c r="O26" i="1"/>
  <c r="P26" i="1" s="1"/>
  <c r="O148" i="1"/>
  <c r="P148" i="1" s="1"/>
  <c r="O100" i="1"/>
  <c r="P100" i="1" s="1"/>
  <c r="O177" i="1"/>
  <c r="P177" i="1" s="1"/>
  <c r="O30" i="1"/>
  <c r="P30" i="1" s="1"/>
  <c r="O134" i="1"/>
  <c r="P134" i="1" s="1"/>
  <c r="O70" i="1"/>
  <c r="P70" i="1" s="1"/>
  <c r="O169" i="1"/>
  <c r="P169" i="1" s="1"/>
  <c r="O167" i="1"/>
  <c r="P167" i="1" s="1"/>
  <c r="O170" i="1"/>
  <c r="P170" i="1" s="1"/>
  <c r="O56" i="1"/>
  <c r="P56" i="1" s="1"/>
  <c r="O72" i="1"/>
  <c r="P72" i="1" s="1"/>
  <c r="O63" i="1"/>
  <c r="P63" i="1" s="1"/>
  <c r="O57" i="1"/>
  <c r="P57" i="1" s="1"/>
  <c r="O29" i="1"/>
  <c r="P29" i="1" s="1"/>
  <c r="O23" i="1"/>
  <c r="P23" i="1" s="1"/>
  <c r="O37" i="1"/>
  <c r="P37" i="1" s="1"/>
  <c r="O183" i="1"/>
  <c r="P183" i="1" s="1"/>
  <c r="O69" i="1"/>
  <c r="P69" i="1" s="1"/>
  <c r="O62" i="1"/>
  <c r="P62" i="1" s="1"/>
  <c r="O111" i="1"/>
  <c r="P111" i="1" s="1"/>
  <c r="O144" i="1"/>
  <c r="P144" i="1" s="1"/>
  <c r="O114" i="1"/>
  <c r="P114" i="1" s="1"/>
  <c r="O173" i="1"/>
  <c r="P173" i="1" s="1"/>
  <c r="O33" i="1"/>
  <c r="P33" i="1" s="1"/>
  <c r="O103" i="1"/>
  <c r="P103" i="1" s="1"/>
  <c r="O101" i="1"/>
  <c r="P101" i="1" s="1"/>
  <c r="O104" i="1"/>
  <c r="P104" i="1" s="1"/>
  <c r="O87" i="1"/>
  <c r="P87" i="1" s="1"/>
  <c r="O156" i="1"/>
  <c r="P156" i="1" s="1"/>
  <c r="O163" i="1"/>
  <c r="P163" i="1" s="1"/>
  <c r="O84" i="1"/>
  <c r="P84" i="1" s="1"/>
  <c r="O142" i="1"/>
  <c r="P142" i="1" s="1"/>
  <c r="O182" i="1"/>
  <c r="P182" i="1" s="1"/>
  <c r="O88" i="1"/>
  <c r="P88" i="1" s="1"/>
  <c r="O140" i="1"/>
  <c r="P140" i="1" s="1"/>
  <c r="O137" i="1"/>
  <c r="P137" i="1" s="1"/>
  <c r="O128" i="1"/>
  <c r="P128" i="1" s="1"/>
  <c r="O116" i="1"/>
  <c r="P116" i="1" s="1"/>
  <c r="K20" i="1"/>
  <c r="J20" i="1"/>
  <c r="I20" i="1"/>
  <c r="H20" i="1"/>
  <c r="G20" i="1"/>
  <c r="F20" i="1"/>
  <c r="E20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  <c r="U5" i="1"/>
  <c r="T5" i="1"/>
  <c r="S5" i="1"/>
  <c r="U4" i="1"/>
  <c r="T4" i="1"/>
  <c r="S4" i="1"/>
  <c r="O20" i="1" l="1"/>
  <c r="V6" i="1"/>
  <c r="V10" i="1"/>
  <c r="U11" i="1"/>
  <c r="U12" i="1" s="1"/>
  <c r="V9" i="1"/>
  <c r="V5" i="1"/>
  <c r="V8" i="1"/>
  <c r="V7" i="1"/>
  <c r="V4" i="1"/>
  <c r="S11" i="1"/>
  <c r="S12" i="1" s="1"/>
  <c r="T11" i="1"/>
  <c r="T12" i="1" s="1"/>
  <c r="P20" i="1" l="1"/>
  <c r="V12" i="1"/>
  <c r="V11" i="1"/>
</calcChain>
</file>

<file path=xl/sharedStrings.xml><?xml version="1.0" encoding="utf-8"?>
<sst xmlns="http://schemas.openxmlformats.org/spreadsheetml/2006/main" count="1198" uniqueCount="234">
  <si>
    <t>NO</t>
  </si>
  <si>
    <t>NIM</t>
  </si>
  <si>
    <t>NAMA</t>
  </si>
  <si>
    <t>JML HADIR</t>
  </si>
  <si>
    <t>Kuis 2</t>
  </si>
  <si>
    <t>UTS</t>
  </si>
  <si>
    <t>UAS</t>
  </si>
  <si>
    <t>K1</t>
  </si>
  <si>
    <t>K2</t>
  </si>
  <si>
    <t>K3</t>
  </si>
  <si>
    <t>Kuis 1</t>
  </si>
  <si>
    <t>Kuis 3</t>
  </si>
  <si>
    <t>Tubes 1</t>
  </si>
  <si>
    <t>Tubes 2</t>
  </si>
  <si>
    <t>NILAI AKHIR</t>
  </si>
  <si>
    <t>KENYATAAN</t>
  </si>
  <si>
    <t>KELAS</t>
  </si>
  <si>
    <t>B</t>
  </si>
  <si>
    <t>A</t>
  </si>
  <si>
    <t>BC</t>
  </si>
  <si>
    <t>AB</t>
  </si>
  <si>
    <t>C</t>
  </si>
  <si>
    <t>IF2123 Aljabar Linier dan Geometri</t>
  </si>
  <si>
    <t>Distribusi nilai:</t>
  </si>
  <si>
    <t>Batas</t>
  </si>
  <si>
    <t>Jumlah</t>
  </si>
  <si>
    <t xml:space="preserve">Dosen: </t>
  </si>
  <si>
    <t>E</t>
  </si>
  <si>
    <t>D</t>
  </si>
  <si>
    <t>Jml mhs</t>
  </si>
  <si>
    <t>IP Kelas</t>
  </si>
  <si>
    <t>Penentuan indeks nilai:</t>
  </si>
  <si>
    <t>Rata-rata</t>
  </si>
  <si>
    <t>NILAI KEHADIRAN</t>
  </si>
  <si>
    <t xml:space="preserve"> </t>
  </si>
  <si>
    <t>Kresna Adi Prayogo</t>
  </si>
  <si>
    <t>Indeks</t>
  </si>
  <si>
    <t>HARAPAN</t>
  </si>
  <si>
    <t>Semester 1 Tahun 2024/2025</t>
  </si>
  <si>
    <t xml:space="preserve">1. Rila Mandala </t>
  </si>
  <si>
    <t>2. Rinaldi M</t>
  </si>
  <si>
    <t>3. Judhi Santoso &amp; Arrival Dwi Sentosa</t>
  </si>
  <si>
    <t>Wardatul Khoiroh</t>
  </si>
  <si>
    <t>Dave Daniell Yanni</t>
  </si>
  <si>
    <t>Muhammad Alfansya</t>
  </si>
  <si>
    <t>Ranashahira Reztaputri</t>
  </si>
  <si>
    <t>M Hazim R Prajoda</t>
  </si>
  <si>
    <t>Muhammad Ra'if Alkautsar</t>
  </si>
  <si>
    <t>Nathaniel Jonathan Rusli</t>
  </si>
  <si>
    <t>Maheswara Bayu Kaindra</t>
  </si>
  <si>
    <t>Orvin Andika Ikhsan Abhista</t>
  </si>
  <si>
    <t>Shannon Aurellius A. Lie</t>
  </si>
  <si>
    <t>Muhammad Raihan Nazhim Oktana</t>
  </si>
  <si>
    <t>Muhammad Aufa Farabi</t>
  </si>
  <si>
    <t>Joel Hotlan Haris Siahaan</t>
  </si>
  <si>
    <t>Fajar Kurniawan</t>
  </si>
  <si>
    <t>Bryan Ho</t>
  </si>
  <si>
    <t>Rafen Max Alessandro</t>
  </si>
  <si>
    <t>Alvin Christopher Santausa</t>
  </si>
  <si>
    <t>M. Rayhan Farrukh</t>
  </si>
  <si>
    <t>Buege Mahara Putra</t>
  </si>
  <si>
    <t>Peter Wongsoredjo</t>
  </si>
  <si>
    <t>Hanif Kalyana Aditya</t>
  </si>
  <si>
    <t>Najwa Kahani Fatima</t>
  </si>
  <si>
    <t>Nadhif Radityo Nugroho</t>
  </si>
  <si>
    <t>Indah Novita Tangdililing</t>
  </si>
  <si>
    <t>Muhammad Fithra Rizki</t>
  </si>
  <si>
    <t>Ferdinand Gabe Tua Sinaga</t>
  </si>
  <si>
    <t>Sakti Bimasena</t>
  </si>
  <si>
    <t>Muhammad Timur Kanigara</t>
  </si>
  <si>
    <t>Faqih Muhammad Syuhada</t>
  </si>
  <si>
    <t>Jessica Allen</t>
  </si>
  <si>
    <t>Darrel Adinarya Sunanda</t>
  </si>
  <si>
    <t>Syahrizal Bani Khairan</t>
  </si>
  <si>
    <t>Dzaky Aurelia Fawwaz</t>
  </si>
  <si>
    <t>Benedict Presley</t>
  </si>
  <si>
    <t>Mochammad Fariz Rifqi R</t>
  </si>
  <si>
    <t>Adinda Putri</t>
  </si>
  <si>
    <t>Alfian Hanif Fitria Yustanto</t>
  </si>
  <si>
    <t>Muhammad Dicky Isra</t>
  </si>
  <si>
    <t>Albertus Christian Poandy</t>
  </si>
  <si>
    <t>Nayla Zahira</t>
  </si>
  <si>
    <t>Jethro Jens Norbert Simatupang</t>
  </si>
  <si>
    <t>David Bakti Lodianto</t>
  </si>
  <si>
    <t>Muhammad Jibril Ibrahim</t>
  </si>
  <si>
    <t>Grace Evelyn Simon</t>
  </si>
  <si>
    <t>Ahmad Ibrahim</t>
  </si>
  <si>
    <t>Carlo Angkisan</t>
  </si>
  <si>
    <t>Karol Yangqian Poetracahya</t>
  </si>
  <si>
    <t>Rafif Farras</t>
  </si>
  <si>
    <t>Shanice Feodora Tjahjono</t>
  </si>
  <si>
    <t>Daniel Pedrosa Wu</t>
  </si>
  <si>
    <t>Barru Adi Utomo</t>
  </si>
  <si>
    <t>Steven Owen Liauw</t>
  </si>
  <si>
    <t>Muhammad Fathur Rizky</t>
  </si>
  <si>
    <t>Heleni Gratia M Tampubolon</t>
  </si>
  <si>
    <t>Haegen Quinston</t>
  </si>
  <si>
    <t>Muhammad Iqbal Haidar</t>
  </si>
  <si>
    <t>Kefas Kurnia Jonathan</t>
  </si>
  <si>
    <t>Azfa Radhiyya Hakim</t>
  </si>
  <si>
    <t>Ferdin Arsenarendra Purtadi</t>
  </si>
  <si>
    <t>Reza Ahmad Syarif</t>
  </si>
  <si>
    <t>Ahmad Wicaksono</t>
  </si>
  <si>
    <t>Refki Alfarizi</t>
  </si>
  <si>
    <t>Razi Rachman Widyadhana</t>
  </si>
  <si>
    <t>William Andrian Dharma T</t>
  </si>
  <si>
    <t>Varel Tiara</t>
  </si>
  <si>
    <t>Qodri Azkarayan</t>
  </si>
  <si>
    <t>Felix Chandra</t>
  </si>
  <si>
    <t>Nicholas Andhika Lucas</t>
  </si>
  <si>
    <t>Clarissa Nethania Tambunan</t>
  </si>
  <si>
    <t>Raka Daffa Iftikhaar</t>
  </si>
  <si>
    <t>Stefan Mattew Susanto</t>
  </si>
  <si>
    <t>Kenneth Ricardo Chandra</t>
  </si>
  <si>
    <t>Richard Christian</t>
  </si>
  <si>
    <t>Bertha Soliany Frandi</t>
  </si>
  <si>
    <t>Muhammad Aditya Rahmadeni</t>
  </si>
  <si>
    <t>Julius Arthur</t>
  </si>
  <si>
    <t>Nathan Jovial Hartono</t>
  </si>
  <si>
    <t>Rafizan Muhammad Syawalazmi</t>
  </si>
  <si>
    <t>Yonatan Edward Njoto</t>
  </si>
  <si>
    <t>Abrar Abhirama Widyadhana</t>
  </si>
  <si>
    <t>Kenneth Poenadi</t>
  </si>
  <si>
    <t>Abdullah Farhan</t>
  </si>
  <si>
    <t>Muhammad Luqman Hakim</t>
  </si>
  <si>
    <t>Ivan Wirawan</t>
  </si>
  <si>
    <t>Brian Albar Hadian</t>
  </si>
  <si>
    <t>Mayla Yaffa Ludmilla</t>
  </si>
  <si>
    <t>Adhimas Aryo Bimo</t>
  </si>
  <si>
    <t>Aloisius Adrian Stevan Gunawan</t>
  </si>
  <si>
    <t>Salman Hanif</t>
  </si>
  <si>
    <t>Noumisyifa Nabila Nareswari</t>
  </si>
  <si>
    <t>Angelina Efrina Prahastaputri</t>
  </si>
  <si>
    <t>Aliya Husna Fayyaza</t>
  </si>
  <si>
    <t>Samuel Gerrard H. Girsang</t>
  </si>
  <si>
    <t>Muhammad Ghifary Komara Putra</t>
  </si>
  <si>
    <t>Muh. Rusmin Nurwadin</t>
  </si>
  <si>
    <t>Sebastian Hung Yansen</t>
  </si>
  <si>
    <t>Sabilul Huda</t>
  </si>
  <si>
    <t>Ahsan Malik Al Farisi</t>
  </si>
  <si>
    <t>Nadhif Al Rozin</t>
  </si>
  <si>
    <t>Anella Utari Gunadi</t>
  </si>
  <si>
    <t>Diyah Susan Nugrahani</t>
  </si>
  <si>
    <t>Aramazaya</t>
  </si>
  <si>
    <t>Lutfi Hakim Yusra</t>
  </si>
  <si>
    <t>Bob Kunanda</t>
  </si>
  <si>
    <t>Aryo Bama Wiratama</t>
  </si>
  <si>
    <t>Nayaka Ghana Subrata</t>
  </si>
  <si>
    <t>Muhammad Izzat Jundy</t>
  </si>
  <si>
    <t>Zulfaqqar Nayaka Athadiansyah</t>
  </si>
  <si>
    <t>Muhammad Edo Raduputu Aprima</t>
  </si>
  <si>
    <t>Muhammad Adha Ridwan</t>
  </si>
  <si>
    <t>Aryo Wisanggeni</t>
  </si>
  <si>
    <t>Michael Alexander Angkawijaya</t>
  </si>
  <si>
    <t>M Zahran Ramadhan Ardiana</t>
  </si>
  <si>
    <t>Athian Nugraha Muarajuang</t>
  </si>
  <si>
    <t>Henry Filberto Shenelo</t>
  </si>
  <si>
    <t>Andrew Isra Saputra DB.</t>
  </si>
  <si>
    <t>Aria Judhistira</t>
  </si>
  <si>
    <t>Guntara Hambali</t>
  </si>
  <si>
    <t>Fityatul Haq Rosyidi</t>
  </si>
  <si>
    <t>Farrel Athalla Putra</t>
  </si>
  <si>
    <t>Bevinda Vivian</t>
  </si>
  <si>
    <t>Naomi Risaka Sitorus</t>
  </si>
  <si>
    <t>Rhio Bimo Prakoso Sugiyanto</t>
  </si>
  <si>
    <t>Muhammad Raihaan Perdana</t>
  </si>
  <si>
    <t>Dita Maheswari</t>
  </si>
  <si>
    <t>Brian Ricardo Tamin</t>
  </si>
  <si>
    <t>Boye Mangaratua Ginting</t>
  </si>
  <si>
    <t>Andi Farhan Hidayat</t>
  </si>
  <si>
    <t>Ivant Samuel Silaban</t>
  </si>
  <si>
    <t>Ahmad Wafi Idzharulhaqq</t>
  </si>
  <si>
    <t>Jonathan Levi</t>
  </si>
  <si>
    <t>Rafa Abdussalam Danadyaksa</t>
  </si>
  <si>
    <t>Sebastian Enrico Nathanael</t>
  </si>
  <si>
    <t>Ahmad Syafiq</t>
  </si>
  <si>
    <t>Danendra Shafi Athallah</t>
  </si>
  <si>
    <t>Muhammad Aulia Azka</t>
  </si>
  <si>
    <t>Samantha Laqueenna Ginting</t>
  </si>
  <si>
    <t>Jonathan Kenan Budianto</t>
  </si>
  <si>
    <t>Mahesa Fadhillah Andre</t>
  </si>
  <si>
    <t>Jovandra Otniel P. S.</t>
  </si>
  <si>
    <t>Nathanael Rachmat</t>
  </si>
  <si>
    <t>Amira Izani</t>
  </si>
  <si>
    <t>Muhamad Nazih Najmudin</t>
  </si>
  <si>
    <t>Andri Nurdianto</t>
  </si>
  <si>
    <t>Rafael Marchel Darma Wijaya</t>
  </si>
  <si>
    <t>Frederiko Eldad Mugiyono</t>
  </si>
  <si>
    <t>Andrew Tedjapratama</t>
  </si>
  <si>
    <t>Naufarrel Zhafif Abhista</t>
  </si>
  <si>
    <t>Benedictus Nelson</t>
  </si>
  <si>
    <t>Ardell Aghna Mahendra</t>
  </si>
  <si>
    <t>Muhammad Kinan Arkansyaddad</t>
  </si>
  <si>
    <t>Muhammad Farrel Wibowo</t>
  </si>
  <si>
    <t>Theo Kurniady</t>
  </si>
  <si>
    <t>M. Abizzar Gamadrian</t>
  </si>
  <si>
    <t>Hasri Fayadh Muqaffa</t>
  </si>
  <si>
    <t>Natalia Desiany Nursimin</t>
  </si>
  <si>
    <t>Lukas Raja Agripa</t>
  </si>
  <si>
    <t>Anas Ghazi Al Gifari</t>
  </si>
  <si>
    <t>I Made Wiweka Putera</t>
  </si>
  <si>
    <t>Arlow Emmanuel Hergara</t>
  </si>
  <si>
    <t>Fachriza Ahmad Setiyono</t>
  </si>
  <si>
    <t>Filbert Engyo</t>
  </si>
  <si>
    <t>Muhammad Rizain Firdaus</t>
  </si>
  <si>
    <t>Makalah</t>
  </si>
  <si>
    <t>Nilai Makalah</t>
  </si>
  <si>
    <t>A + 5</t>
  </si>
  <si>
    <t>A + 5 + 5</t>
  </si>
  <si>
    <t>AB + 5 + 5</t>
  </si>
  <si>
    <t>AB + 5</t>
  </si>
  <si>
    <t>B + 5</t>
  </si>
  <si>
    <t>B/AB</t>
  </si>
  <si>
    <t>A/AB</t>
  </si>
  <si>
    <t>B/BC</t>
  </si>
  <si>
    <t>A++</t>
  </si>
  <si>
    <t>A/B</t>
  </si>
  <si>
    <t>b</t>
  </si>
  <si>
    <t>A/B/BC</t>
  </si>
  <si>
    <t>A+5</t>
  </si>
  <si>
    <t xml:space="preserve">A </t>
  </si>
  <si>
    <t>A+5+5</t>
  </si>
  <si>
    <t>AB+5</t>
  </si>
  <si>
    <t xml:space="preserve">A+5 </t>
  </si>
  <si>
    <t>B+5</t>
  </si>
  <si>
    <t>Tim asisten (IF2022): Marvin Scifo Y. Hutaaean, Muhammad Nugraha Eka Prawira, Suthasoma Mahardhika Munthe, Ikhwan Al Hakim, Muhammad Fauzan Azhim, Ahmad Naufal Ramadhan</t>
  </si>
  <si>
    <t>Bobot penilaian: Nilai Akhir = 25% UTS + 25% UAS + 20% Rata-rata kuis +  20% Rata-rata Tubes + 7,5% Makalah + 2,5% Nilai kehadiran</t>
  </si>
  <si>
    <t>NilaiAkhir &gt;=  81.4328 :  A</t>
  </si>
  <si>
    <t>76.203 &lt;= Nilai Akhir &lt;  81.4328: AB</t>
  </si>
  <si>
    <t>69.3 &lt;= Nilai Akhir &lt; 76.203 : B</t>
  </si>
  <si>
    <t>62.2761 &lt;= Nilai Akhir &lt; 69.3 : BC</t>
  </si>
  <si>
    <t>51.2296 &lt;= Nilai Akhir &lt; 62.2761 : C</t>
  </si>
  <si>
    <t>45.0157 &lt;= Nilai Akhir &lt; 51 : D</t>
  </si>
  <si>
    <t>NilaiAkhir &lt;  45.0157 : 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</si>
</sst>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0"/>
      <color rgb="FF000000"/>
      <name val="Roboto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39">
    <xf numFmtId="0" fontId="0" fillId="0" borderId="0" xfId="0"/>
    <xf numFmtId="0" fontId="3" fillId="0" borderId="1" xfId="0" applyFont="1" applyBorder="1"/>
    <xf numFmtId="0" fontId="6" fillId="0" borderId="0" xfId="0" applyFont="1"/>
    <xf numFmtId="2" fontId="6" fillId="0" borderId="0" xfId="0" applyNumberFormat="1" applyFont="1"/>
    <xf numFmtId="2" fontId="5" fillId="0" borderId="0" xfId="0" applyNumberFormat="1" applyFont="1"/>
    <xf numFmtId="0" fontId="5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7" fillId="2" borderId="0" xfId="0" applyFont="1" applyFill="1"/>
    <xf numFmtId="0" fontId="4" fillId="0" borderId="0" xfId="0" applyFont="1"/>
    <xf numFmtId="2" fontId="5" fillId="0" borderId="2" xfId="0" applyNumberFormat="1" applyFont="1" applyBorder="1"/>
    <xf numFmtId="1" fontId="5" fillId="0" borderId="2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3" fillId="0" borderId="0" xfId="0" applyFont="1"/>
    <xf numFmtId="164" fontId="8" fillId="0" borderId="0" xfId="0" applyNumberFormat="1" applyFont="1"/>
    <xf numFmtId="0" fontId="9" fillId="0" borderId="3" xfId="0" applyFont="1" applyBorder="1"/>
    <xf numFmtId="0" fontId="11" fillId="0" borderId="1" xfId="2" applyFont="1" applyBorder="1"/>
    <xf numFmtId="0" fontId="12" fillId="0" borderId="1" xfId="0" applyFont="1" applyBorder="1" applyAlignment="1">
      <alignment horizontal="right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2" fontId="3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2" fillId="0" borderId="0" xfId="0" applyFont="1"/>
    <xf numFmtId="0" fontId="13" fillId="0" borderId="0" xfId="0" applyFont="1"/>
    <xf numFmtId="0" fontId="0" fillId="4" borderId="0" xfId="0" applyFill="1"/>
    <xf numFmtId="0" fontId="14" fillId="0" borderId="4" xfId="0" applyFont="1" applyBorder="1" applyAlignment="1">
      <alignment horizontal="center"/>
    </xf>
    <xf numFmtId="0" fontId="14" fillId="0" borderId="4" xfId="0" applyFont="1" applyBorder="1"/>
    <xf numFmtId="0" fontId="14" fillId="0" borderId="5" xfId="0" applyFont="1" applyBorder="1" applyAlignment="1">
      <alignment horizontal="center"/>
    </xf>
    <xf numFmtId="165" fontId="3" fillId="0" borderId="1" xfId="0" applyNumberFormat="1" applyFont="1" applyBorder="1"/>
    <xf numFmtId="0" fontId="5" fillId="0" borderId="0" xfId="0" applyFont="1"/>
    <xf numFmtId="0" fontId="0" fillId="0" borderId="0" xfId="0"/>
    <xf numFmtId="0" fontId="1" fillId="0" borderId="0" xfId="0" applyFont="1"/>
    <xf numFmtId="0" fontId="9" fillId="0" borderId="1" xfId="0" applyFont="1" applyBorder="1"/>
    <xf numFmtId="0" fontId="12" fillId="0" borderId="1" xfId="0" applyFont="1" applyBorder="1" applyAlignment="1">
      <alignment horizontal="center" wrapText="1"/>
    </xf>
  </cellXfs>
  <cellStyles count="3">
    <cellStyle name="Normal" xfId="0" builtinId="0"/>
    <cellStyle name="Normal 2" xfId="1" xr:uid="{1E9314AA-02ED-4D6C-8EB1-EA58D58463E4}"/>
    <cellStyle name="Normal 3" xfId="2" xr:uid="{32C56A8C-D94D-484D-B082-8C3BA8B6C33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4"/>
  <sheetViews>
    <sheetView tabSelected="1" zoomScaleNormal="100" zoomScaleSheetLayoutView="91" workbookViewId="0">
      <selection activeCell="Q22" sqref="Q22:Q185"/>
    </sheetView>
  </sheetViews>
  <sheetFormatPr defaultRowHeight="15" x14ac:dyDescent="0.25"/>
  <cols>
    <col min="1" max="1" width="5.140625" customWidth="1"/>
    <col min="2" max="2" width="6.7109375" customWidth="1"/>
    <col min="3" max="3" width="12.140625" customWidth="1"/>
    <col min="4" max="4" width="36.42578125" bestFit="1" customWidth="1"/>
    <col min="5" max="5" width="7.85546875" customWidth="1"/>
    <col min="6" max="6" width="7.28515625" customWidth="1"/>
    <col min="7" max="7" width="8.28515625" customWidth="1"/>
    <col min="8" max="8" width="7.42578125" customWidth="1"/>
    <col min="9" max="9" width="8.140625" customWidth="1"/>
    <col min="10" max="10" width="9.7109375" customWidth="1"/>
    <col min="11" max="12" width="9" customWidth="1"/>
    <col min="13" max="13" width="13.7109375" customWidth="1"/>
    <col min="14" max="14" width="10.5703125" customWidth="1"/>
    <col min="15" max="15" width="18.140625" customWidth="1"/>
    <col min="16" max="16" width="12.28515625" customWidth="1"/>
    <col min="17" max="17" width="9.85546875" customWidth="1"/>
    <col min="18" max="18" width="13.140625" customWidth="1"/>
    <col min="19" max="19" width="27.7109375" customWidth="1"/>
    <col min="20" max="20" width="10.85546875" customWidth="1"/>
    <col min="21" max="21" width="6.28515625" customWidth="1"/>
  </cols>
  <sheetData>
    <row r="1" spans="1:29" ht="18.75" x14ac:dyDescent="0.3">
      <c r="A1" s="2" t="s">
        <v>22</v>
      </c>
      <c r="B1" s="2"/>
      <c r="C1" s="2"/>
      <c r="D1" s="2"/>
      <c r="E1" s="2"/>
      <c r="F1" s="3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6"/>
      <c r="S1" s="6"/>
      <c r="T1" s="7"/>
    </row>
    <row r="2" spans="1:29" x14ac:dyDescent="0.25">
      <c r="A2" s="34" t="s">
        <v>38</v>
      </c>
      <c r="B2" s="34"/>
      <c r="C2" s="35"/>
      <c r="D2" s="35"/>
      <c r="E2" s="35"/>
      <c r="F2" s="35"/>
      <c r="G2" s="4"/>
      <c r="H2" s="4"/>
      <c r="I2" s="4"/>
      <c r="J2" s="5"/>
      <c r="K2" s="5"/>
      <c r="L2" s="5"/>
      <c r="M2" s="5"/>
      <c r="N2" s="5"/>
      <c r="O2" s="5"/>
      <c r="P2" s="5"/>
      <c r="Q2" s="34" t="s">
        <v>23</v>
      </c>
      <c r="R2" s="35"/>
      <c r="S2" s="5"/>
      <c r="T2" s="5"/>
      <c r="U2" s="5"/>
      <c r="V2" s="5"/>
    </row>
    <row r="3" spans="1:29" x14ac:dyDescent="0.25">
      <c r="A3" s="5" t="s">
        <v>26</v>
      </c>
      <c r="B3" s="5"/>
      <c r="C3" s="5"/>
      <c r="D3" s="5"/>
      <c r="E3" s="5"/>
      <c r="F3" s="4"/>
      <c r="G3" s="4"/>
      <c r="H3" s="4"/>
      <c r="I3" s="4"/>
      <c r="J3" s="5"/>
      <c r="K3" s="5"/>
      <c r="L3" s="5"/>
      <c r="M3" s="5"/>
      <c r="N3" s="5"/>
      <c r="O3" s="5"/>
      <c r="P3" s="5"/>
      <c r="Q3" s="8" t="s">
        <v>24</v>
      </c>
      <c r="R3" s="8" t="s">
        <v>36</v>
      </c>
      <c r="S3" s="8" t="s">
        <v>7</v>
      </c>
      <c r="T3" s="8" t="s">
        <v>8</v>
      </c>
      <c r="U3" s="8" t="s">
        <v>9</v>
      </c>
      <c r="V3" s="8" t="s">
        <v>25</v>
      </c>
    </row>
    <row r="4" spans="1:29" x14ac:dyDescent="0.25">
      <c r="A4" s="10" t="s">
        <v>39</v>
      </c>
      <c r="B4" s="10"/>
      <c r="C4" s="5"/>
      <c r="D4" s="5"/>
      <c r="E4" s="5"/>
      <c r="F4" s="4"/>
      <c r="G4" s="4"/>
      <c r="H4" s="4"/>
      <c r="I4" s="4"/>
      <c r="J4" s="5"/>
      <c r="K4" s="5"/>
      <c r="L4" s="5"/>
      <c r="M4" s="5"/>
      <c r="N4" s="5"/>
      <c r="O4" s="5"/>
      <c r="P4" s="5">
        <v>0</v>
      </c>
      <c r="Q4" s="26">
        <v>0</v>
      </c>
      <c r="R4" s="8" t="s">
        <v>27</v>
      </c>
      <c r="S4" s="9">
        <f>COUNTIFS($B$22:$B$185,S$3,$R$22:$R$185,$R4)</f>
        <v>0</v>
      </c>
      <c r="T4" s="9">
        <f>COUNTIFS($B$22:$B$185,T$3,$R$22:$R$185,$R4)</f>
        <v>0</v>
      </c>
      <c r="U4" s="9">
        <f>COUNTIFS($B$22:$B$185,U$3,$R$22:$R$185,$R4)</f>
        <v>1</v>
      </c>
      <c r="V4" s="9">
        <f>SUM(S4:U4)</f>
        <v>1</v>
      </c>
    </row>
    <row r="5" spans="1:29" x14ac:dyDescent="0.25">
      <c r="A5" s="5" t="s">
        <v>40</v>
      </c>
      <c r="B5" s="5"/>
      <c r="C5" s="5"/>
      <c r="E5" s="5"/>
      <c r="F5" s="4"/>
      <c r="G5" s="4"/>
      <c r="H5" s="4"/>
      <c r="I5" s="4"/>
      <c r="J5" s="5"/>
      <c r="K5" s="5"/>
      <c r="L5" s="5"/>
      <c r="M5" s="5"/>
      <c r="N5" s="5"/>
      <c r="O5" s="5"/>
      <c r="P5" s="5">
        <v>1</v>
      </c>
      <c r="Q5" s="26">
        <v>45.015740740740739</v>
      </c>
      <c r="R5" s="8" t="s">
        <v>28</v>
      </c>
      <c r="S5" s="9">
        <f>COUNTIFS($B$22:$B$185,S$3,$R$22:$R$185,$R5)</f>
        <v>0</v>
      </c>
      <c r="T5" s="9">
        <f>COUNTIFS($B$22:$B$185,T$3,$R$22:$R$185,$R5)</f>
        <v>0</v>
      </c>
      <c r="U5" s="9">
        <f>COUNTIFS($B$22:$B$185,U$3,$R$22:$R$185,$R5)</f>
        <v>4</v>
      </c>
      <c r="V5" s="9">
        <f t="shared" ref="V5:V10" si="0">SUM(S5:U5)</f>
        <v>4</v>
      </c>
    </row>
    <row r="6" spans="1:29" x14ac:dyDescent="0.25">
      <c r="A6" s="5" t="s">
        <v>41</v>
      </c>
      <c r="B6" s="5"/>
      <c r="C6" s="5"/>
      <c r="D6" s="5"/>
      <c r="E6" s="5"/>
      <c r="F6" s="4"/>
      <c r="G6" s="4"/>
      <c r="H6" s="4"/>
      <c r="I6" s="4"/>
      <c r="J6" s="5"/>
      <c r="K6" s="5"/>
      <c r="L6" s="5"/>
      <c r="M6" s="5"/>
      <c r="N6" s="5"/>
      <c r="O6" s="5"/>
      <c r="P6" s="5">
        <v>2</v>
      </c>
      <c r="Q6" s="26">
        <v>51.229629629629628</v>
      </c>
      <c r="R6" s="8" t="s">
        <v>21</v>
      </c>
      <c r="S6" s="9">
        <f>COUNTIFS($B$22:$B$185,S$3,$R$22:$R$185,$R6)</f>
        <v>3</v>
      </c>
      <c r="T6" s="9">
        <f>COUNTIFS($B$22:$B$185,T$3,$R$22:$R$185,$R6)</f>
        <v>2</v>
      </c>
      <c r="U6" s="9">
        <f>COUNTIFS($B$22:$B$185,U$3,$R$22:$R$185,$R6)</f>
        <v>12</v>
      </c>
      <c r="V6" s="9">
        <f t="shared" si="0"/>
        <v>17</v>
      </c>
    </row>
    <row r="7" spans="1:29" x14ac:dyDescent="0.25">
      <c r="A7" s="5"/>
      <c r="B7" s="5"/>
      <c r="C7" s="5"/>
      <c r="E7" s="11"/>
      <c r="F7" s="4"/>
      <c r="G7" s="4"/>
      <c r="H7" s="4"/>
      <c r="I7" s="4"/>
      <c r="J7" s="4"/>
      <c r="K7" s="4"/>
      <c r="L7" s="4"/>
      <c r="M7" s="4"/>
      <c r="N7" s="4"/>
      <c r="O7" s="4"/>
      <c r="P7" s="4">
        <v>2.5</v>
      </c>
      <c r="Q7" s="26">
        <v>62.276105072463778</v>
      </c>
      <c r="R7" s="8" t="s">
        <v>19</v>
      </c>
      <c r="S7" s="9">
        <f>COUNTIFS($B$22:$B$185,S$3,$R$22:$R$185,$R7)</f>
        <v>8</v>
      </c>
      <c r="T7" s="9">
        <f>COUNTIFS($B$22:$B$185,T$3,$R$22:$R$185,$R7)</f>
        <v>10</v>
      </c>
      <c r="U7" s="9">
        <f>COUNTIFS($B$22:$B$185,U$3,$R$22:$R$185,$R7)</f>
        <v>6</v>
      </c>
      <c r="V7" s="9">
        <f t="shared" si="0"/>
        <v>24</v>
      </c>
    </row>
    <row r="8" spans="1:29" x14ac:dyDescent="0.25">
      <c r="A8" s="5" t="s">
        <v>225</v>
      </c>
      <c r="B8" s="5"/>
      <c r="C8" s="5"/>
      <c r="D8" s="5"/>
      <c r="E8" s="5"/>
      <c r="F8" s="4"/>
      <c r="G8" s="4"/>
      <c r="H8" s="4"/>
      <c r="I8" s="4"/>
      <c r="J8" s="4"/>
      <c r="K8" s="4"/>
      <c r="L8" s="4"/>
      <c r="M8" s="4"/>
      <c r="N8" s="4"/>
      <c r="O8" s="4"/>
      <c r="P8" s="4">
        <v>3</v>
      </c>
      <c r="Q8" s="26">
        <v>69.3</v>
      </c>
      <c r="R8" s="8" t="s">
        <v>17</v>
      </c>
      <c r="S8" s="9">
        <f>COUNTIFS($B$22:$B$185,S$3,$R$22:$R$185,$R8)</f>
        <v>15</v>
      </c>
      <c r="T8" s="9">
        <f>COUNTIFS($B$22:$B$185,T$3,$R$22:$R$185,$R8)</f>
        <v>14</v>
      </c>
      <c r="U8" s="9">
        <f>COUNTIFS($B$22:$B$185,U$3,$R$22:$R$185,$R8)</f>
        <v>6</v>
      </c>
      <c r="V8" s="9">
        <f t="shared" si="0"/>
        <v>35</v>
      </c>
    </row>
    <row r="9" spans="1:29" x14ac:dyDescent="0.25">
      <c r="A9" s="5"/>
      <c r="B9" s="5"/>
      <c r="C9" s="5"/>
      <c r="D9" s="5"/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>
        <v>3.5</v>
      </c>
      <c r="Q9" s="26">
        <v>76.202298850574707</v>
      </c>
      <c r="R9" s="8" t="s">
        <v>20</v>
      </c>
      <c r="S9" s="9">
        <f>COUNTIFS($B$22:$B$185,S$3,$R$22:$R$185,$R9)</f>
        <v>13</v>
      </c>
      <c r="T9" s="9">
        <f>COUNTIFS($B$22:$B$185,T$3,$R$22:$R$185,$R9)</f>
        <v>11</v>
      </c>
      <c r="U9" s="9">
        <f>COUNTIFS($B$22:$B$185,U$3,$R$22:$R$185,$R9)</f>
        <v>7</v>
      </c>
      <c r="V9" s="9">
        <f t="shared" si="0"/>
        <v>31</v>
      </c>
    </row>
    <row r="10" spans="1:29" x14ac:dyDescent="0.25">
      <c r="A10" s="5" t="s">
        <v>226</v>
      </c>
      <c r="B10" s="5"/>
      <c r="C10" s="5"/>
      <c r="D10" s="5"/>
      <c r="E10" s="5"/>
      <c r="F10" s="5"/>
      <c r="G10" s="4"/>
      <c r="H10" s="4"/>
      <c r="I10" s="4"/>
      <c r="J10" s="5"/>
      <c r="K10" s="5"/>
      <c r="L10" s="5"/>
      <c r="M10" s="5"/>
      <c r="N10" s="5"/>
      <c r="O10" s="5"/>
      <c r="P10" s="5">
        <v>4</v>
      </c>
      <c r="Q10" s="26">
        <v>81.432758620689654</v>
      </c>
      <c r="R10" s="12" t="s">
        <v>18</v>
      </c>
      <c r="S10" s="9">
        <f>COUNTIFS($B$22:$B$185,S$3,$R$22:$R$185,$R10)</f>
        <v>23</v>
      </c>
      <c r="T10" s="9">
        <f>COUNTIFS($B$22:$B$185,T$3,$R$22:$R$185,$R10)</f>
        <v>24</v>
      </c>
      <c r="U10" s="9">
        <f>COUNTIFS($B$22:$B$185,U$3,$R$22:$R$185,$R10)</f>
        <v>5</v>
      </c>
      <c r="V10" s="9">
        <f t="shared" si="0"/>
        <v>52</v>
      </c>
    </row>
    <row r="11" spans="1:29" x14ac:dyDescent="0.25">
      <c r="A11" s="5"/>
      <c r="B11" s="5"/>
      <c r="C11" s="5"/>
      <c r="D11" s="5"/>
      <c r="E11" s="5"/>
      <c r="F11" s="4"/>
      <c r="G11" s="4"/>
      <c r="H11" s="4"/>
      <c r="I11" s="4"/>
      <c r="J11" s="5"/>
      <c r="K11" s="5"/>
      <c r="L11" s="5"/>
      <c r="M11" s="5"/>
      <c r="N11" s="5"/>
      <c r="O11" s="5"/>
      <c r="P11" s="5"/>
      <c r="Q11" s="8"/>
      <c r="R11" s="12" t="s">
        <v>29</v>
      </c>
      <c r="S11" s="13">
        <f>SUM(S4:S10)</f>
        <v>62</v>
      </c>
      <c r="T11" s="13">
        <f>SUM(T4:T10)</f>
        <v>61</v>
      </c>
      <c r="U11" s="13">
        <f>SUM(U4:U10)</f>
        <v>41</v>
      </c>
      <c r="V11" s="13">
        <f>SUM(V4:V10)</f>
        <v>164</v>
      </c>
    </row>
    <row r="12" spans="1:29" x14ac:dyDescent="0.25">
      <c r="A12" s="5" t="s">
        <v>31</v>
      </c>
      <c r="B12" s="5"/>
      <c r="C12" s="5"/>
      <c r="D12" s="5"/>
      <c r="E12" s="5"/>
      <c r="F12" s="4"/>
      <c r="G12" s="4"/>
      <c r="H12" s="4"/>
      <c r="I12" s="4"/>
      <c r="J12" s="5"/>
      <c r="K12" s="5"/>
      <c r="L12" s="5"/>
      <c r="M12" s="5"/>
      <c r="N12" s="5"/>
      <c r="O12" s="5"/>
      <c r="P12" s="5"/>
      <c r="Q12" s="5"/>
      <c r="R12" s="4" t="s">
        <v>30</v>
      </c>
      <c r="S12" s="14">
        <f>SUMPRODUCT(P$4:P$10,S$4:S$10)/S$11</f>
        <v>3.3629032258064515</v>
      </c>
      <c r="T12" s="14">
        <f>SUMPRODUCT(P$4:P$10,T$4:T$10)/T$11</f>
        <v>3.3688524590163933</v>
      </c>
      <c r="U12" s="14">
        <f>SUMPRODUCT(P$4:P$10,U$4:U$10)/U$11</f>
        <v>2.5731707317073171</v>
      </c>
      <c r="V12" s="4">
        <f>AVERAGE(S12:U12)</f>
        <v>3.101642138843387</v>
      </c>
      <c r="W12" s="5"/>
      <c r="X12" s="5"/>
      <c r="Y12" s="4"/>
      <c r="Z12" s="14"/>
      <c r="AA12" s="14"/>
      <c r="AB12" s="14"/>
      <c r="AC12" s="5"/>
    </row>
    <row r="13" spans="1:29" x14ac:dyDescent="0.25">
      <c r="A13" s="5"/>
      <c r="B13" s="5"/>
      <c r="C13" s="36" t="s">
        <v>227</v>
      </c>
      <c r="D13" s="27"/>
      <c r="E13" s="5"/>
      <c r="F13" s="4"/>
      <c r="G13" s="4"/>
      <c r="H13" s="4"/>
      <c r="I13" s="4"/>
      <c r="J13" s="5"/>
      <c r="K13" s="5"/>
      <c r="L13" s="5"/>
      <c r="M13" s="5"/>
      <c r="N13" s="5"/>
      <c r="O13" s="5"/>
      <c r="P13" s="5"/>
      <c r="Q13" s="5"/>
      <c r="R13" s="18"/>
      <c r="S13" s="18"/>
      <c r="T13" s="16"/>
      <c r="U13" s="17"/>
      <c r="W13" s="5"/>
      <c r="X13" s="5"/>
      <c r="Y13" s="4"/>
      <c r="Z13" s="14"/>
      <c r="AA13" s="14"/>
      <c r="AB13" s="14"/>
      <c r="AC13" s="5"/>
    </row>
    <row r="14" spans="1:29" x14ac:dyDescent="0.25">
      <c r="A14" s="5"/>
      <c r="B14" s="5"/>
      <c r="C14" s="36" t="s">
        <v>228</v>
      </c>
      <c r="D14" s="27"/>
      <c r="E14" s="5"/>
      <c r="F14" s="4"/>
      <c r="G14" s="4"/>
      <c r="H14" s="4"/>
      <c r="I14" s="4"/>
      <c r="J14" s="5"/>
      <c r="K14" s="5"/>
      <c r="L14" s="5"/>
      <c r="M14" s="5"/>
      <c r="N14" s="5"/>
      <c r="O14" s="5"/>
      <c r="P14" s="5"/>
      <c r="Q14" s="5"/>
      <c r="R14" s="18"/>
      <c r="S14" s="18"/>
      <c r="T14" s="16"/>
      <c r="U14" s="17"/>
      <c r="W14" s="5"/>
      <c r="X14" s="5"/>
      <c r="Y14" s="4"/>
      <c r="Z14" s="14"/>
      <c r="AA14" s="14"/>
      <c r="AB14" s="14"/>
      <c r="AC14" s="5"/>
    </row>
    <row r="15" spans="1:29" x14ac:dyDescent="0.25">
      <c r="A15" s="17"/>
      <c r="B15" s="17"/>
      <c r="C15" s="28" t="s">
        <v>229</v>
      </c>
      <c r="D15" s="2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5"/>
      <c r="R15" s="18"/>
      <c r="S15" s="18"/>
      <c r="T15" s="16"/>
      <c r="U15" s="17"/>
    </row>
    <row r="16" spans="1:29" x14ac:dyDescent="0.25">
      <c r="A16" s="17"/>
      <c r="B16" s="17"/>
      <c r="C16" s="36" t="s">
        <v>230</v>
      </c>
      <c r="D16" s="28"/>
      <c r="E16" s="17"/>
      <c r="F16" s="17"/>
      <c r="G16" s="17"/>
      <c r="H16" s="4"/>
      <c r="I16" s="17"/>
      <c r="J16" s="17"/>
      <c r="K16" s="17"/>
      <c r="L16" s="17"/>
      <c r="M16" s="17"/>
      <c r="N16" s="17"/>
      <c r="O16" s="17"/>
      <c r="P16" s="17"/>
      <c r="Q16" s="5"/>
      <c r="R16" s="18"/>
      <c r="S16" s="18"/>
      <c r="T16" s="16"/>
      <c r="U16" s="17"/>
      <c r="AC16" t="s">
        <v>34</v>
      </c>
    </row>
    <row r="17" spans="1:22" x14ac:dyDescent="0.25">
      <c r="A17" s="17"/>
      <c r="B17" s="17"/>
      <c r="C17" s="36" t="s">
        <v>231</v>
      </c>
      <c r="D17" s="2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5"/>
      <c r="R17" s="18"/>
      <c r="S17" s="18"/>
      <c r="T17" s="16"/>
      <c r="U17" s="17"/>
    </row>
    <row r="18" spans="1:22" x14ac:dyDescent="0.25">
      <c r="A18" s="17"/>
      <c r="B18" s="17"/>
      <c r="C18" s="36" t="s">
        <v>232</v>
      </c>
      <c r="D18" s="2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5"/>
      <c r="R18" s="18"/>
      <c r="S18" s="18"/>
      <c r="T18" s="16"/>
      <c r="U18" s="17"/>
    </row>
    <row r="19" spans="1:22" x14ac:dyDescent="0.25">
      <c r="A19" s="5"/>
      <c r="B19" s="5"/>
      <c r="C19" s="5" t="s">
        <v>233</v>
      </c>
      <c r="D19" s="5"/>
      <c r="E19" s="5"/>
      <c r="F19" s="4"/>
      <c r="G19" s="4"/>
      <c r="H19" s="4"/>
      <c r="I19" s="4"/>
      <c r="J19" s="5"/>
      <c r="K19" s="5"/>
      <c r="L19" s="5"/>
      <c r="M19" s="5"/>
      <c r="N19" s="5"/>
      <c r="O19" s="5"/>
      <c r="P19" s="5"/>
      <c r="Q19" s="5"/>
      <c r="R19" s="18"/>
      <c r="S19" s="18"/>
      <c r="T19" s="16"/>
      <c r="U19" s="17"/>
    </row>
    <row r="20" spans="1:22" x14ac:dyDescent="0.25">
      <c r="A20" s="5"/>
      <c r="B20" s="5"/>
      <c r="C20" s="5"/>
      <c r="D20" s="15" t="s">
        <v>32</v>
      </c>
      <c r="E20" s="14">
        <f>AVERAGE(E22:E185)</f>
        <v>70.71036585365853</v>
      </c>
      <c r="F20" s="14">
        <f t="shared" ref="F20:K20" si="1">AVERAGE(F22:F185)</f>
        <v>66.609756097560975</v>
      </c>
      <c r="G20" s="14">
        <f t="shared" si="1"/>
        <v>67.797256097560975</v>
      </c>
      <c r="H20" s="14">
        <f t="shared" si="1"/>
        <v>56.551829268292686</v>
      </c>
      <c r="I20" s="14">
        <f t="shared" si="1"/>
        <v>60.952439024390252</v>
      </c>
      <c r="J20" s="14">
        <f t="shared" si="1"/>
        <v>89.50506097560978</v>
      </c>
      <c r="K20" s="14">
        <f t="shared" si="1"/>
        <v>101.16425304878044</v>
      </c>
      <c r="L20" s="14"/>
      <c r="M20" s="14"/>
      <c r="N20" s="14"/>
      <c r="O20" s="14">
        <f>AVERAGE(O22:O185)</f>
        <v>91.749006594263861</v>
      </c>
      <c r="P20" s="14">
        <f>AVERAGE(P22:P185)</f>
        <v>74.46714030713305</v>
      </c>
      <c r="Q20" s="17"/>
      <c r="R20" s="17"/>
      <c r="S20" s="14"/>
      <c r="T20" s="16"/>
      <c r="U20" s="17"/>
    </row>
    <row r="21" spans="1:22" x14ac:dyDescent="0.25">
      <c r="A21" s="19" t="s">
        <v>0</v>
      </c>
      <c r="B21" s="19" t="s">
        <v>16</v>
      </c>
      <c r="C21" s="19" t="s">
        <v>1</v>
      </c>
      <c r="D21" s="19" t="s">
        <v>2</v>
      </c>
      <c r="E21" s="19" t="s">
        <v>5</v>
      </c>
      <c r="F21" s="19" t="s">
        <v>6</v>
      </c>
      <c r="G21" s="19" t="s">
        <v>10</v>
      </c>
      <c r="H21" s="19" t="s">
        <v>4</v>
      </c>
      <c r="I21" s="19" t="s">
        <v>11</v>
      </c>
      <c r="J21" s="19" t="s">
        <v>12</v>
      </c>
      <c r="K21" s="19" t="s">
        <v>13</v>
      </c>
      <c r="L21" s="19" t="s">
        <v>205</v>
      </c>
      <c r="M21" s="19" t="s">
        <v>206</v>
      </c>
      <c r="N21" s="19" t="s">
        <v>3</v>
      </c>
      <c r="O21" s="19" t="s">
        <v>33</v>
      </c>
      <c r="P21" s="19" t="s">
        <v>14</v>
      </c>
      <c r="Q21" s="19" t="s">
        <v>37</v>
      </c>
      <c r="R21" s="19" t="s">
        <v>15</v>
      </c>
      <c r="S21" s="37" t="s">
        <v>2</v>
      </c>
      <c r="T21" s="37" t="s">
        <v>1</v>
      </c>
      <c r="U21" s="37" t="s">
        <v>0</v>
      </c>
      <c r="V21" s="19" t="s">
        <v>16</v>
      </c>
    </row>
    <row r="22" spans="1:22" x14ac:dyDescent="0.25">
      <c r="A22" s="32">
        <v>1</v>
      </c>
      <c r="B22" s="1" t="s">
        <v>7</v>
      </c>
      <c r="C22" s="30">
        <v>13522017</v>
      </c>
      <c r="D22" s="31" t="s">
        <v>35</v>
      </c>
      <c r="E22" s="20">
        <v>84</v>
      </c>
      <c r="F22" s="21">
        <v>77</v>
      </c>
      <c r="G22" s="22">
        <v>85</v>
      </c>
      <c r="H22" s="22">
        <v>71</v>
      </c>
      <c r="I22" s="22">
        <v>0</v>
      </c>
      <c r="J22" s="22">
        <v>78.150000000000006</v>
      </c>
      <c r="K22" s="23">
        <v>0</v>
      </c>
      <c r="L22" s="23"/>
      <c r="M22" s="23"/>
      <c r="N22" s="1">
        <v>6</v>
      </c>
      <c r="O22" s="24">
        <f>N22/23*100</f>
        <v>26.086956521739129</v>
      </c>
      <c r="P22" s="33">
        <f>0.25*E22+0.25*F22+0.2*((G22+H22+I22)/3)+0.2*((J22+K22)/2) + 0.075*M22+0.025*O22</f>
        <v>59.11717391304348</v>
      </c>
      <c r="Q22" s="38" t="s">
        <v>21</v>
      </c>
      <c r="R22" s="25" t="s">
        <v>21</v>
      </c>
      <c r="S22" s="31" t="s">
        <v>35</v>
      </c>
      <c r="T22" s="30">
        <v>13522017</v>
      </c>
      <c r="U22" s="32">
        <v>1</v>
      </c>
      <c r="V22" s="1" t="s">
        <v>7</v>
      </c>
    </row>
    <row r="23" spans="1:22" x14ac:dyDescent="0.25">
      <c r="A23" s="32">
        <v>2</v>
      </c>
      <c r="B23" s="1" t="s">
        <v>7</v>
      </c>
      <c r="C23" s="30">
        <v>13523001</v>
      </c>
      <c r="D23" s="31" t="s">
        <v>42</v>
      </c>
      <c r="E23" s="20">
        <v>84</v>
      </c>
      <c r="F23" s="21">
        <v>85</v>
      </c>
      <c r="G23" s="22">
        <v>69</v>
      </c>
      <c r="H23" s="22">
        <v>93.5</v>
      </c>
      <c r="I23" s="22">
        <v>77.5</v>
      </c>
      <c r="J23" s="22">
        <v>84.25</v>
      </c>
      <c r="K23" s="23">
        <v>113</v>
      </c>
      <c r="L23" s="23" t="s">
        <v>221</v>
      </c>
      <c r="M23" s="23">
        <v>95</v>
      </c>
      <c r="N23" s="1">
        <v>19</v>
      </c>
      <c r="O23" s="24">
        <f>N23/23*100</f>
        <v>82.608695652173907</v>
      </c>
      <c r="P23" s="33">
        <f>0.25*E23+0.25*F23+0.2*((G23+H23+I23)/3)+0.2*((J23+K23)/2) + 0.075*M23+0.025*O23</f>
        <v>87.165217391304338</v>
      </c>
      <c r="Q23" s="38" t="s">
        <v>18</v>
      </c>
      <c r="R23" s="25" t="s">
        <v>18</v>
      </c>
      <c r="S23" s="31" t="s">
        <v>42</v>
      </c>
      <c r="T23" s="30">
        <v>13523001</v>
      </c>
      <c r="U23" s="32">
        <v>2</v>
      </c>
      <c r="V23" s="1" t="s">
        <v>7</v>
      </c>
    </row>
    <row r="24" spans="1:22" x14ac:dyDescent="0.25">
      <c r="A24" s="32">
        <v>3</v>
      </c>
      <c r="B24" s="1" t="s">
        <v>7</v>
      </c>
      <c r="C24" s="30">
        <v>13523003</v>
      </c>
      <c r="D24" s="31" t="s">
        <v>43</v>
      </c>
      <c r="E24" s="20">
        <v>67</v>
      </c>
      <c r="F24" s="21">
        <v>73</v>
      </c>
      <c r="G24" s="22">
        <v>95</v>
      </c>
      <c r="H24" s="22">
        <v>54.5</v>
      </c>
      <c r="I24" s="22">
        <v>90.5</v>
      </c>
      <c r="J24" s="22">
        <v>101</v>
      </c>
      <c r="K24" s="23">
        <v>106.5</v>
      </c>
      <c r="L24" s="23" t="s">
        <v>219</v>
      </c>
      <c r="M24" s="23">
        <v>90</v>
      </c>
      <c r="N24" s="1">
        <v>22</v>
      </c>
      <c r="O24" s="24">
        <f>N24/23*100</f>
        <v>95.652173913043484</v>
      </c>
      <c r="P24" s="33">
        <f>0.25*E24+0.25*F24+0.2*((G24+H24+I24)/3)+0.2*((J24+K24)/2) + 0.075*M24+0.025*O24</f>
        <v>80.891304347826093</v>
      </c>
      <c r="Q24" s="38" t="s">
        <v>18</v>
      </c>
      <c r="R24" s="25" t="s">
        <v>20</v>
      </c>
      <c r="S24" s="31" t="s">
        <v>43</v>
      </c>
      <c r="T24" s="30">
        <v>13523003</v>
      </c>
      <c r="U24" s="32">
        <v>3</v>
      </c>
      <c r="V24" s="1" t="s">
        <v>7</v>
      </c>
    </row>
    <row r="25" spans="1:22" x14ac:dyDescent="0.25">
      <c r="A25" s="32">
        <v>4</v>
      </c>
      <c r="B25" s="1" t="s">
        <v>7</v>
      </c>
      <c r="C25" s="30">
        <v>13523005</v>
      </c>
      <c r="D25" s="31" t="s">
        <v>44</v>
      </c>
      <c r="E25" s="20">
        <v>78</v>
      </c>
      <c r="F25" s="21">
        <v>33</v>
      </c>
      <c r="G25" s="22">
        <v>43</v>
      </c>
      <c r="H25" s="22">
        <v>62</v>
      </c>
      <c r="I25" s="22">
        <v>42.5</v>
      </c>
      <c r="J25" s="22">
        <v>89.25</v>
      </c>
      <c r="K25" s="23">
        <v>81.862499999999997</v>
      </c>
      <c r="L25" s="23" t="s">
        <v>17</v>
      </c>
      <c r="M25" s="23">
        <v>75</v>
      </c>
      <c r="N25" s="1">
        <v>18</v>
      </c>
      <c r="O25" s="24">
        <f>N25/23*100</f>
        <v>78.260869565217391</v>
      </c>
      <c r="P25" s="33">
        <f>0.25*E25+0.25*F25+0.2*((G25+H25+I25)/3)+0.2*((J25+K25)/2) + 0.075*M25+0.025*O25</f>
        <v>62.276105072463778</v>
      </c>
      <c r="Q25" s="38" t="s">
        <v>20</v>
      </c>
      <c r="R25" s="25" t="s">
        <v>19</v>
      </c>
      <c r="S25" s="31" t="s">
        <v>44</v>
      </c>
      <c r="T25" s="30">
        <v>13523005</v>
      </c>
      <c r="U25" s="32">
        <v>4</v>
      </c>
      <c r="V25" s="1" t="s">
        <v>7</v>
      </c>
    </row>
    <row r="26" spans="1:22" x14ac:dyDescent="0.25">
      <c r="A26" s="32">
        <v>5</v>
      </c>
      <c r="B26" s="1" t="s">
        <v>7</v>
      </c>
      <c r="C26" s="30">
        <v>13523007</v>
      </c>
      <c r="D26" s="31" t="s">
        <v>45</v>
      </c>
      <c r="E26" s="20">
        <v>94</v>
      </c>
      <c r="F26" s="21">
        <v>82</v>
      </c>
      <c r="G26" s="22">
        <v>70.5</v>
      </c>
      <c r="H26" s="22">
        <v>83.5</v>
      </c>
      <c r="I26" s="22">
        <v>32</v>
      </c>
      <c r="J26" s="22">
        <v>84.25</v>
      </c>
      <c r="K26" s="23">
        <v>99.5</v>
      </c>
      <c r="L26" s="23" t="s">
        <v>18</v>
      </c>
      <c r="M26" s="23">
        <v>85</v>
      </c>
      <c r="N26" s="1">
        <v>21</v>
      </c>
      <c r="O26" s="24">
        <f>N26/23*100</f>
        <v>91.304347826086953</v>
      </c>
      <c r="P26" s="33">
        <f>0.25*E26+0.25*F26+0.2*((G26+H26+I26)/3)+0.2*((J26+K26)/2) + 0.075*M26+0.025*O26</f>
        <v>83.432608695652178</v>
      </c>
      <c r="Q26" s="38" t="s">
        <v>20</v>
      </c>
      <c r="R26" s="25" t="s">
        <v>18</v>
      </c>
      <c r="S26" s="31" t="s">
        <v>45</v>
      </c>
      <c r="T26" s="30">
        <v>13523007</v>
      </c>
      <c r="U26" s="32">
        <v>5</v>
      </c>
      <c r="V26" s="1" t="s">
        <v>7</v>
      </c>
    </row>
    <row r="27" spans="1:22" x14ac:dyDescent="0.25">
      <c r="A27" s="32">
        <v>6</v>
      </c>
      <c r="B27" s="1" t="s">
        <v>7</v>
      </c>
      <c r="C27" s="30">
        <v>13523009</v>
      </c>
      <c r="D27" s="31" t="s">
        <v>46</v>
      </c>
      <c r="E27" s="20">
        <v>77</v>
      </c>
      <c r="F27" s="21">
        <v>55.5</v>
      </c>
      <c r="G27" s="22">
        <v>77</v>
      </c>
      <c r="H27" s="22">
        <v>61.5</v>
      </c>
      <c r="I27" s="22">
        <v>69.5</v>
      </c>
      <c r="J27" s="22">
        <v>82.75</v>
      </c>
      <c r="K27" s="23">
        <v>107</v>
      </c>
      <c r="L27" s="23" t="s">
        <v>18</v>
      </c>
      <c r="M27" s="23">
        <v>85</v>
      </c>
      <c r="N27" s="1">
        <v>22</v>
      </c>
      <c r="O27" s="24">
        <f>N27/23*100</f>
        <v>95.652173913043484</v>
      </c>
      <c r="P27" s="33">
        <f>0.25*E27+0.25*F27+0.2*((G27+H27+I27)/3)+0.2*((J27+K27)/2) + 0.075*M27+0.025*O27</f>
        <v>74.732971014492762</v>
      </c>
      <c r="Q27" s="38" t="s">
        <v>20</v>
      </c>
      <c r="R27" s="25" t="s">
        <v>17</v>
      </c>
      <c r="S27" s="31" t="s">
        <v>46</v>
      </c>
      <c r="T27" s="30">
        <v>13523009</v>
      </c>
      <c r="U27" s="32">
        <v>6</v>
      </c>
      <c r="V27" s="1" t="s">
        <v>7</v>
      </c>
    </row>
    <row r="28" spans="1:22" x14ac:dyDescent="0.25">
      <c r="A28" s="32">
        <v>7</v>
      </c>
      <c r="B28" s="1" t="s">
        <v>7</v>
      </c>
      <c r="C28" s="30">
        <v>13523011</v>
      </c>
      <c r="D28" s="31" t="s">
        <v>47</v>
      </c>
      <c r="E28" s="20">
        <v>74.5</v>
      </c>
      <c r="F28" s="21">
        <v>54</v>
      </c>
      <c r="G28" s="22">
        <v>37</v>
      </c>
      <c r="H28" s="22">
        <v>49.5</v>
      </c>
      <c r="I28" s="22">
        <v>40.75</v>
      </c>
      <c r="J28" s="22">
        <v>94.9</v>
      </c>
      <c r="K28" s="23">
        <v>112.5</v>
      </c>
      <c r="L28" s="23" t="s">
        <v>219</v>
      </c>
      <c r="M28" s="23">
        <v>90</v>
      </c>
      <c r="N28" s="1">
        <v>23</v>
      </c>
      <c r="O28" s="24">
        <f>N28/23*100</f>
        <v>100</v>
      </c>
      <c r="P28" s="33">
        <f>0.25*E28+0.25*F28+0.2*((G28+H28+I28)/3)+0.2*((J28+K28)/2) + 0.075*M28+0.025*O28</f>
        <v>70.598333333333329</v>
      </c>
      <c r="Q28" s="38" t="s">
        <v>17</v>
      </c>
      <c r="R28" s="25" t="s">
        <v>17</v>
      </c>
      <c r="S28" s="31" t="s">
        <v>47</v>
      </c>
      <c r="T28" s="30">
        <v>13523011</v>
      </c>
      <c r="U28" s="32">
        <v>7</v>
      </c>
      <c r="V28" s="1" t="s">
        <v>7</v>
      </c>
    </row>
    <row r="29" spans="1:22" x14ac:dyDescent="0.25">
      <c r="A29" s="32">
        <v>8</v>
      </c>
      <c r="B29" s="1" t="s">
        <v>7</v>
      </c>
      <c r="C29" s="30">
        <v>13523013</v>
      </c>
      <c r="D29" s="31" t="s">
        <v>48</v>
      </c>
      <c r="E29" s="20">
        <v>91</v>
      </c>
      <c r="F29" s="21">
        <v>65.5</v>
      </c>
      <c r="G29" s="22">
        <v>95</v>
      </c>
      <c r="H29" s="22">
        <v>88</v>
      </c>
      <c r="I29" s="22">
        <v>83</v>
      </c>
      <c r="J29" s="22">
        <v>98.75</v>
      </c>
      <c r="K29" s="23">
        <v>115</v>
      </c>
      <c r="L29" s="23" t="s">
        <v>219</v>
      </c>
      <c r="M29" s="23">
        <v>90</v>
      </c>
      <c r="N29" s="1">
        <v>23</v>
      </c>
      <c r="O29" s="24">
        <f>N29/23*100</f>
        <v>100</v>
      </c>
      <c r="P29" s="33">
        <f>0.25*E29+0.25*F29+0.2*((G29+H29+I29)/3)+0.2*((J29+K29)/2) + 0.075*M29+0.025*O29</f>
        <v>87.483333333333334</v>
      </c>
      <c r="Q29" s="38" t="s">
        <v>20</v>
      </c>
      <c r="R29" s="25" t="s">
        <v>18</v>
      </c>
      <c r="S29" s="31" t="s">
        <v>48</v>
      </c>
      <c r="T29" s="30">
        <v>13523013</v>
      </c>
      <c r="U29" s="32">
        <v>8</v>
      </c>
      <c r="V29" s="1" t="s">
        <v>7</v>
      </c>
    </row>
    <row r="30" spans="1:22" x14ac:dyDescent="0.25">
      <c r="A30" s="32">
        <v>9</v>
      </c>
      <c r="B30" s="1" t="s">
        <v>7</v>
      </c>
      <c r="C30" s="30">
        <v>13523015</v>
      </c>
      <c r="D30" s="31" t="s">
        <v>49</v>
      </c>
      <c r="E30" s="20">
        <v>72</v>
      </c>
      <c r="F30" s="21">
        <v>96</v>
      </c>
      <c r="G30" s="22">
        <v>57</v>
      </c>
      <c r="H30" s="22">
        <v>48</v>
      </c>
      <c r="I30" s="22">
        <v>70.75</v>
      </c>
      <c r="J30" s="22">
        <v>98.45</v>
      </c>
      <c r="K30" s="23">
        <v>115</v>
      </c>
      <c r="L30" s="23" t="s">
        <v>219</v>
      </c>
      <c r="M30" s="23">
        <v>90</v>
      </c>
      <c r="N30" s="1">
        <v>23</v>
      </c>
      <c r="O30" s="24">
        <f>N30/23*100</f>
        <v>100</v>
      </c>
      <c r="P30" s="33">
        <f>0.25*E30+0.25*F30+0.2*((G30+H30+I30)/3)+0.2*((J30+K30)/2) + 0.075*M30+0.025*O30</f>
        <v>84.311666666666667</v>
      </c>
      <c r="Q30" s="38" t="s">
        <v>212</v>
      </c>
      <c r="R30" s="25" t="s">
        <v>18</v>
      </c>
      <c r="S30" s="31" t="s">
        <v>49</v>
      </c>
      <c r="T30" s="30">
        <v>13523015</v>
      </c>
      <c r="U30" s="32">
        <v>9</v>
      </c>
      <c r="V30" s="1" t="s">
        <v>7</v>
      </c>
    </row>
    <row r="31" spans="1:22" x14ac:dyDescent="0.25">
      <c r="A31" s="32">
        <v>10</v>
      </c>
      <c r="B31" s="1" t="s">
        <v>7</v>
      </c>
      <c r="C31" s="30">
        <v>13523017</v>
      </c>
      <c r="D31" s="31" t="s">
        <v>50</v>
      </c>
      <c r="E31" s="20">
        <v>94</v>
      </c>
      <c r="F31" s="21">
        <v>58</v>
      </c>
      <c r="G31" s="22">
        <v>66</v>
      </c>
      <c r="H31" s="22">
        <v>73</v>
      </c>
      <c r="I31" s="22">
        <v>55.75</v>
      </c>
      <c r="J31" s="22">
        <v>98</v>
      </c>
      <c r="K31" s="23">
        <v>103.5</v>
      </c>
      <c r="L31" s="23" t="s">
        <v>18</v>
      </c>
      <c r="M31" s="23">
        <v>85</v>
      </c>
      <c r="N31" s="1">
        <v>21</v>
      </c>
      <c r="O31" s="24">
        <v>21</v>
      </c>
      <c r="P31" s="33">
        <f>0.25*E31+0.25*F31+0.2*((G31+H31+I31)/3)+0.2*((J31+K31)/2) + 0.075*M31+0.025*O31</f>
        <v>78.033333333333346</v>
      </c>
      <c r="Q31" s="38" t="s">
        <v>20</v>
      </c>
      <c r="R31" s="25" t="s">
        <v>20</v>
      </c>
      <c r="S31" s="31" t="s">
        <v>50</v>
      </c>
      <c r="T31" s="30">
        <v>13523017</v>
      </c>
      <c r="U31" s="32">
        <v>10</v>
      </c>
      <c r="V31" s="1" t="s">
        <v>7</v>
      </c>
    </row>
    <row r="32" spans="1:22" x14ac:dyDescent="0.25">
      <c r="A32" s="32">
        <v>11</v>
      </c>
      <c r="B32" s="1" t="s">
        <v>7</v>
      </c>
      <c r="C32" s="30">
        <v>13523019</v>
      </c>
      <c r="D32" s="31" t="s">
        <v>51</v>
      </c>
      <c r="E32" s="20">
        <v>61.5</v>
      </c>
      <c r="F32" s="21">
        <v>39.5</v>
      </c>
      <c r="G32" s="22">
        <v>53</v>
      </c>
      <c r="H32" s="22">
        <v>58.5</v>
      </c>
      <c r="I32" s="22">
        <v>47.5</v>
      </c>
      <c r="J32" s="22">
        <v>98.25</v>
      </c>
      <c r="K32" s="23">
        <v>90.5</v>
      </c>
      <c r="L32" s="23" t="s">
        <v>18</v>
      </c>
      <c r="M32" s="23">
        <v>85</v>
      </c>
      <c r="N32" s="1">
        <v>23</v>
      </c>
      <c r="O32" s="24">
        <f>N32/23*100</f>
        <v>100</v>
      </c>
      <c r="P32" s="33">
        <f>0.25*E32+0.25*F32+0.2*((G32+H32+I32)/3)+0.2*((J32+K32)/2) + 0.075*M32+0.025*O32</f>
        <v>63.6</v>
      </c>
      <c r="Q32" s="38" t="s">
        <v>21</v>
      </c>
      <c r="R32" s="25" t="s">
        <v>19</v>
      </c>
      <c r="S32" s="31" t="s">
        <v>51</v>
      </c>
      <c r="T32" s="30">
        <v>13523019</v>
      </c>
      <c r="U32" s="32">
        <v>11</v>
      </c>
      <c r="V32" s="1" t="s">
        <v>7</v>
      </c>
    </row>
    <row r="33" spans="1:22" x14ac:dyDescent="0.25">
      <c r="A33" s="32">
        <v>12</v>
      </c>
      <c r="B33" s="1" t="s">
        <v>7</v>
      </c>
      <c r="C33" s="30">
        <v>13523021</v>
      </c>
      <c r="D33" s="31" t="s">
        <v>52</v>
      </c>
      <c r="E33" s="20">
        <v>89</v>
      </c>
      <c r="F33" s="21">
        <v>96</v>
      </c>
      <c r="G33" s="22">
        <v>89</v>
      </c>
      <c r="H33" s="22">
        <v>61</v>
      </c>
      <c r="I33" s="22">
        <v>65.5</v>
      </c>
      <c r="J33" s="22">
        <v>89.25</v>
      </c>
      <c r="K33" s="23">
        <v>99</v>
      </c>
      <c r="L33" s="23" t="s">
        <v>18</v>
      </c>
      <c r="M33" s="23">
        <v>85</v>
      </c>
      <c r="N33" s="1">
        <v>22</v>
      </c>
      <c r="O33" s="24">
        <f>N33/23*100</f>
        <v>95.652173913043484</v>
      </c>
      <c r="P33" s="33">
        <f>0.25*E33+0.25*F33+0.2*((G33+H33+I33)/3)+0.2*((J33+K33)/2) + 0.075*M33+0.025*O33</f>
        <v>88.207971014492756</v>
      </c>
      <c r="Q33" s="38" t="s">
        <v>18</v>
      </c>
      <c r="R33" s="25" t="s">
        <v>18</v>
      </c>
      <c r="S33" s="31" t="s">
        <v>52</v>
      </c>
      <c r="T33" s="30">
        <v>13523021</v>
      </c>
      <c r="U33" s="32">
        <v>12</v>
      </c>
      <c r="V33" s="1" t="s">
        <v>7</v>
      </c>
    </row>
    <row r="34" spans="1:22" x14ac:dyDescent="0.25">
      <c r="A34" s="32">
        <v>13</v>
      </c>
      <c r="B34" s="1" t="s">
        <v>7</v>
      </c>
      <c r="C34" s="30">
        <v>13523023</v>
      </c>
      <c r="D34" s="31" t="s">
        <v>53</v>
      </c>
      <c r="E34" s="20">
        <v>55.5</v>
      </c>
      <c r="F34" s="21">
        <v>46.5</v>
      </c>
      <c r="G34" s="22">
        <v>53.5</v>
      </c>
      <c r="H34" s="22">
        <v>80</v>
      </c>
      <c r="I34" s="22">
        <v>51.5</v>
      </c>
      <c r="J34" s="22">
        <v>98</v>
      </c>
      <c r="K34" s="23">
        <v>105.5</v>
      </c>
      <c r="L34" s="23" t="s">
        <v>18</v>
      </c>
      <c r="M34" s="23">
        <v>85</v>
      </c>
      <c r="N34" s="1">
        <v>22</v>
      </c>
      <c r="O34" s="24">
        <f>N34/23*100</f>
        <v>95.652173913043484</v>
      </c>
      <c r="P34" s="33">
        <f>0.25*E34+0.25*F34+0.2*((G34+H34+I34)/3)+0.2*((J34+K34)/2) + 0.075*M34+0.025*O34</f>
        <v>66.94963768115943</v>
      </c>
      <c r="Q34" s="38" t="s">
        <v>19</v>
      </c>
      <c r="R34" s="25" t="s">
        <v>19</v>
      </c>
      <c r="S34" s="31" t="s">
        <v>53</v>
      </c>
      <c r="T34" s="30">
        <v>13523023</v>
      </c>
      <c r="U34" s="32">
        <v>13</v>
      </c>
      <c r="V34" s="1" t="s">
        <v>7</v>
      </c>
    </row>
    <row r="35" spans="1:22" x14ac:dyDescent="0.25">
      <c r="A35" s="32">
        <v>14</v>
      </c>
      <c r="B35" s="1" t="s">
        <v>7</v>
      </c>
      <c r="C35" s="30">
        <v>13523025</v>
      </c>
      <c r="D35" s="31" t="s">
        <v>54</v>
      </c>
      <c r="E35" s="20">
        <v>74.5</v>
      </c>
      <c r="F35" s="21">
        <v>71</v>
      </c>
      <c r="G35" s="22">
        <v>46.5</v>
      </c>
      <c r="H35" s="22">
        <v>36</v>
      </c>
      <c r="I35" s="22">
        <v>43</v>
      </c>
      <c r="J35" s="22">
        <v>88.25</v>
      </c>
      <c r="K35" s="23">
        <v>94</v>
      </c>
      <c r="L35" s="23" t="s">
        <v>18</v>
      </c>
      <c r="M35" s="23">
        <v>85</v>
      </c>
      <c r="N35" s="1">
        <v>20</v>
      </c>
      <c r="O35" s="24">
        <f>N35/23*100</f>
        <v>86.956521739130437</v>
      </c>
      <c r="P35" s="33">
        <f>0.25*E35+0.25*F35+0.2*((G35+H35+I35)/3)+0.2*((J35+K35)/2) + 0.075*M35+0.025*O35</f>
        <v>71.515579710144934</v>
      </c>
      <c r="Q35" s="38"/>
      <c r="R35" s="25" t="s">
        <v>17</v>
      </c>
      <c r="S35" s="31" t="s">
        <v>54</v>
      </c>
      <c r="T35" s="30">
        <v>13523025</v>
      </c>
      <c r="U35" s="32">
        <v>14</v>
      </c>
      <c r="V35" s="1" t="s">
        <v>7</v>
      </c>
    </row>
    <row r="36" spans="1:22" x14ac:dyDescent="0.25">
      <c r="A36" s="32">
        <v>15</v>
      </c>
      <c r="B36" s="1" t="s">
        <v>7</v>
      </c>
      <c r="C36" s="30">
        <v>13523027</v>
      </c>
      <c r="D36" s="31" t="s">
        <v>55</v>
      </c>
      <c r="E36" s="20">
        <v>69</v>
      </c>
      <c r="F36" s="21">
        <v>57</v>
      </c>
      <c r="G36" s="22">
        <v>59</v>
      </c>
      <c r="H36" s="22">
        <v>67</v>
      </c>
      <c r="I36" s="22">
        <v>29.25</v>
      </c>
      <c r="J36" s="22">
        <v>98</v>
      </c>
      <c r="K36" s="23">
        <v>106.5</v>
      </c>
      <c r="L36" s="23" t="s">
        <v>18</v>
      </c>
      <c r="M36" s="23">
        <v>85</v>
      </c>
      <c r="N36" s="1">
        <v>20</v>
      </c>
      <c r="O36" s="24">
        <f>N36/23*100</f>
        <v>86.956521739130437</v>
      </c>
      <c r="P36" s="33">
        <f>0.25*E36+0.25*F36+0.2*((G36+H36+I36)/3)+0.2*((J36+K36)/2) + 0.075*M36+0.025*O36</f>
        <v>70.848913043478277</v>
      </c>
      <c r="Q36" s="38" t="s">
        <v>21</v>
      </c>
      <c r="R36" s="25" t="s">
        <v>17</v>
      </c>
      <c r="S36" s="31" t="s">
        <v>55</v>
      </c>
      <c r="T36" s="30">
        <v>13523027</v>
      </c>
      <c r="U36" s="32">
        <v>15</v>
      </c>
      <c r="V36" s="1" t="s">
        <v>7</v>
      </c>
    </row>
    <row r="37" spans="1:22" x14ac:dyDescent="0.25">
      <c r="A37" s="32">
        <v>16</v>
      </c>
      <c r="B37" s="1" t="s">
        <v>7</v>
      </c>
      <c r="C37" s="30">
        <v>13523029</v>
      </c>
      <c r="D37" s="31" t="s">
        <v>56</v>
      </c>
      <c r="E37" s="20">
        <v>88</v>
      </c>
      <c r="F37" s="21">
        <v>78</v>
      </c>
      <c r="G37" s="22">
        <v>85</v>
      </c>
      <c r="H37" s="22">
        <v>92</v>
      </c>
      <c r="I37" s="22">
        <v>81.25</v>
      </c>
      <c r="J37" s="22">
        <v>86</v>
      </c>
      <c r="K37" s="23">
        <v>109.5</v>
      </c>
      <c r="L37" s="23" t="s">
        <v>221</v>
      </c>
      <c r="M37" s="23">
        <v>95</v>
      </c>
      <c r="N37" s="1">
        <v>23</v>
      </c>
      <c r="O37" s="24">
        <f>N37/23*100</f>
        <v>100</v>
      </c>
      <c r="P37" s="33">
        <f>0.25*E37+0.25*F37+0.2*((G37+H37+I37)/3)+0.2*((J37+K37)/2) + 0.075*M37+0.025*O37</f>
        <v>87.891666666666666</v>
      </c>
      <c r="Q37" s="38" t="s">
        <v>20</v>
      </c>
      <c r="R37" s="25" t="s">
        <v>18</v>
      </c>
      <c r="S37" s="31" t="s">
        <v>56</v>
      </c>
      <c r="T37" s="30">
        <v>13523029</v>
      </c>
      <c r="U37" s="32">
        <v>16</v>
      </c>
      <c r="V37" s="1" t="s">
        <v>7</v>
      </c>
    </row>
    <row r="38" spans="1:22" x14ac:dyDescent="0.25">
      <c r="A38" s="32">
        <v>17</v>
      </c>
      <c r="B38" s="1" t="s">
        <v>7</v>
      </c>
      <c r="C38" s="30">
        <v>13523031</v>
      </c>
      <c r="D38" s="31" t="s">
        <v>57</v>
      </c>
      <c r="E38" s="20">
        <v>89</v>
      </c>
      <c r="F38" s="21">
        <v>66</v>
      </c>
      <c r="G38" s="22">
        <v>87</v>
      </c>
      <c r="H38" s="22">
        <v>80</v>
      </c>
      <c r="I38" s="22">
        <v>90.25</v>
      </c>
      <c r="J38" s="22">
        <v>88.75</v>
      </c>
      <c r="K38" s="23">
        <v>108</v>
      </c>
      <c r="L38" s="23" t="s">
        <v>18</v>
      </c>
      <c r="M38" s="23">
        <v>85</v>
      </c>
      <c r="N38" s="1">
        <v>22</v>
      </c>
      <c r="O38" s="24">
        <f>N38/23*100</f>
        <v>95.652173913043484</v>
      </c>
      <c r="P38" s="33">
        <f>0.25*E38+0.25*F38+0.2*((G38+H38+I38)/3)+0.2*((J38+K38)/2) + 0.075*M38+0.025*O38</f>
        <v>84.341304347826096</v>
      </c>
      <c r="Q38" s="38" t="s">
        <v>18</v>
      </c>
      <c r="R38" s="25" t="s">
        <v>18</v>
      </c>
      <c r="S38" s="31" t="s">
        <v>57</v>
      </c>
      <c r="T38" s="30">
        <v>13523031</v>
      </c>
      <c r="U38" s="32">
        <v>17</v>
      </c>
      <c r="V38" s="1" t="s">
        <v>7</v>
      </c>
    </row>
    <row r="39" spans="1:22" x14ac:dyDescent="0.25">
      <c r="A39" s="32">
        <v>18</v>
      </c>
      <c r="B39" s="1" t="s">
        <v>7</v>
      </c>
      <c r="C39" s="30">
        <v>13523033</v>
      </c>
      <c r="D39" s="31" t="s">
        <v>58</v>
      </c>
      <c r="E39" s="20">
        <v>85</v>
      </c>
      <c r="F39" s="21">
        <v>61.5</v>
      </c>
      <c r="G39" s="22">
        <v>46</v>
      </c>
      <c r="H39" s="22">
        <v>77.5</v>
      </c>
      <c r="I39" s="22">
        <v>56.75</v>
      </c>
      <c r="J39" s="22">
        <v>101</v>
      </c>
      <c r="K39" s="23">
        <v>113</v>
      </c>
      <c r="L39" s="23" t="s">
        <v>219</v>
      </c>
      <c r="M39" s="23">
        <v>90</v>
      </c>
      <c r="N39" s="1">
        <v>23</v>
      </c>
      <c r="O39" s="24">
        <f>N39/23*100</f>
        <v>100</v>
      </c>
      <c r="P39" s="33">
        <f>0.25*E39+0.25*F39+0.2*((G39+H39+I39)/3)+0.2*((J39+K39)/2) + 0.075*M39+0.025*O39</f>
        <v>79.291666666666671</v>
      </c>
      <c r="Q39" s="38" t="s">
        <v>213</v>
      </c>
      <c r="R39" s="25" t="s">
        <v>20</v>
      </c>
      <c r="S39" s="31" t="s">
        <v>58</v>
      </c>
      <c r="T39" s="30">
        <v>13523033</v>
      </c>
      <c r="U39" s="32">
        <v>18</v>
      </c>
      <c r="V39" s="1" t="s">
        <v>7</v>
      </c>
    </row>
    <row r="40" spans="1:22" x14ac:dyDescent="0.25">
      <c r="A40" s="32">
        <v>19</v>
      </c>
      <c r="B40" s="1" t="s">
        <v>7</v>
      </c>
      <c r="C40" s="30">
        <v>13523035</v>
      </c>
      <c r="D40" s="31" t="s">
        <v>59</v>
      </c>
      <c r="E40" s="20">
        <v>84</v>
      </c>
      <c r="F40" s="21">
        <v>77</v>
      </c>
      <c r="G40" s="22">
        <v>59</v>
      </c>
      <c r="H40" s="22">
        <v>52.5</v>
      </c>
      <c r="I40" s="22">
        <v>68.75</v>
      </c>
      <c r="J40" s="22">
        <v>72.25</v>
      </c>
      <c r="K40" s="23">
        <v>115</v>
      </c>
      <c r="L40" s="23" t="s">
        <v>219</v>
      </c>
      <c r="M40" s="23">
        <v>90</v>
      </c>
      <c r="N40" s="1">
        <v>22</v>
      </c>
      <c r="O40" s="24">
        <f>N40/23*100</f>
        <v>95.652173913043484</v>
      </c>
      <c r="P40" s="33">
        <f>0.25*E40+0.25*F40+0.2*((G40+H40+I40)/3)+0.2*((J40+K40)/2) + 0.075*M40+0.025*O40</f>
        <v>80.132971014492767</v>
      </c>
      <c r="Q40" s="38" t="s">
        <v>213</v>
      </c>
      <c r="R40" s="25" t="s">
        <v>20</v>
      </c>
      <c r="S40" s="31" t="s">
        <v>59</v>
      </c>
      <c r="T40" s="30">
        <v>13523035</v>
      </c>
      <c r="U40" s="32">
        <v>19</v>
      </c>
      <c r="V40" s="1" t="s">
        <v>7</v>
      </c>
    </row>
    <row r="41" spans="1:22" x14ac:dyDescent="0.25">
      <c r="A41" s="32">
        <v>20</v>
      </c>
      <c r="B41" s="1" t="s">
        <v>7</v>
      </c>
      <c r="C41" s="30">
        <v>13523037</v>
      </c>
      <c r="D41" s="31" t="s">
        <v>60</v>
      </c>
      <c r="E41" s="20">
        <v>72</v>
      </c>
      <c r="F41" s="21">
        <v>85</v>
      </c>
      <c r="G41" s="22">
        <v>76</v>
      </c>
      <c r="H41" s="22">
        <v>0</v>
      </c>
      <c r="I41" s="22">
        <v>68.75</v>
      </c>
      <c r="J41" s="22">
        <v>82.9</v>
      </c>
      <c r="K41" s="23">
        <v>0</v>
      </c>
      <c r="L41" s="23" t="s">
        <v>219</v>
      </c>
      <c r="M41" s="23">
        <v>90</v>
      </c>
      <c r="N41" s="1">
        <v>17</v>
      </c>
      <c r="O41" s="24">
        <f>N41/23*100</f>
        <v>73.91304347826086</v>
      </c>
      <c r="P41" s="33">
        <f>0.25*E41+0.25*F41+0.2*((G41+H41+I41)/3)+0.2*((J41+K41)/2) + 0.075*M41+0.025*O41</f>
        <v>65.787826086956514</v>
      </c>
      <c r="Q41" s="38" t="s">
        <v>21</v>
      </c>
      <c r="R41" s="25" t="s">
        <v>19</v>
      </c>
      <c r="S41" s="31" t="s">
        <v>60</v>
      </c>
      <c r="T41" s="30">
        <v>13523037</v>
      </c>
      <c r="U41" s="32">
        <v>20</v>
      </c>
      <c r="V41" s="1" t="s">
        <v>7</v>
      </c>
    </row>
    <row r="42" spans="1:22" x14ac:dyDescent="0.25">
      <c r="A42" s="32">
        <v>21</v>
      </c>
      <c r="B42" s="1" t="s">
        <v>7</v>
      </c>
      <c r="C42" s="30">
        <v>13523039</v>
      </c>
      <c r="D42" s="31" t="s">
        <v>61</v>
      </c>
      <c r="E42" s="20">
        <v>79</v>
      </c>
      <c r="F42" s="21">
        <v>78</v>
      </c>
      <c r="G42" s="22">
        <v>66</v>
      </c>
      <c r="H42" s="22">
        <v>55.5</v>
      </c>
      <c r="I42" s="22">
        <v>89.75</v>
      </c>
      <c r="J42" s="22">
        <v>98.45</v>
      </c>
      <c r="K42" s="23">
        <v>109.5</v>
      </c>
      <c r="L42" s="23" t="s">
        <v>219</v>
      </c>
      <c r="M42" s="23">
        <v>90</v>
      </c>
      <c r="N42" s="1">
        <v>23</v>
      </c>
      <c r="O42" s="24">
        <f>N42/23*100</f>
        <v>100</v>
      </c>
      <c r="P42" s="33">
        <f>0.25*E42+0.25*F42+0.2*((G42+H42+I42)/3)+0.2*((J42+K42)/2) + 0.075*M42+0.025*O42</f>
        <v>83.37833333333333</v>
      </c>
      <c r="Q42" s="38" t="s">
        <v>18</v>
      </c>
      <c r="R42" s="25" t="s">
        <v>18</v>
      </c>
      <c r="S42" s="31" t="s">
        <v>61</v>
      </c>
      <c r="T42" s="30">
        <v>13523039</v>
      </c>
      <c r="U42" s="32">
        <v>21</v>
      </c>
      <c r="V42" s="1" t="s">
        <v>7</v>
      </c>
    </row>
    <row r="43" spans="1:22" x14ac:dyDescent="0.25">
      <c r="A43" s="32">
        <v>22</v>
      </c>
      <c r="B43" s="1" t="s">
        <v>7</v>
      </c>
      <c r="C43" s="30">
        <v>13523041</v>
      </c>
      <c r="D43" s="31" t="s">
        <v>62</v>
      </c>
      <c r="E43" s="20">
        <v>72</v>
      </c>
      <c r="F43" s="21">
        <v>56</v>
      </c>
      <c r="G43" s="22">
        <v>39</v>
      </c>
      <c r="H43" s="22">
        <v>30.5</v>
      </c>
      <c r="I43" s="22">
        <v>30</v>
      </c>
      <c r="J43" s="22">
        <v>72.25</v>
      </c>
      <c r="K43" s="23">
        <v>85</v>
      </c>
      <c r="L43" s="23" t="s">
        <v>18</v>
      </c>
      <c r="M43" s="23">
        <v>85</v>
      </c>
      <c r="N43" s="1">
        <v>17</v>
      </c>
      <c r="O43" s="24">
        <f>N43/23*100</f>
        <v>73.91304347826086</v>
      </c>
      <c r="P43" s="33">
        <f>0.25*E43+0.25*F43+0.2*((G43+H43+I43)/3)+0.2*((J43+K43)/2) + 0.075*M43+0.025*O43</f>
        <v>62.581159420289858</v>
      </c>
      <c r="Q43" s="38" t="s">
        <v>19</v>
      </c>
      <c r="R43" s="25" t="s">
        <v>19</v>
      </c>
      <c r="S43" s="31" t="s">
        <v>62</v>
      </c>
      <c r="T43" s="30">
        <v>13523041</v>
      </c>
      <c r="U43" s="32">
        <v>22</v>
      </c>
      <c r="V43" s="1" t="s">
        <v>7</v>
      </c>
    </row>
    <row r="44" spans="1:22" x14ac:dyDescent="0.25">
      <c r="A44" s="32">
        <v>23</v>
      </c>
      <c r="B44" s="1" t="s">
        <v>7</v>
      </c>
      <c r="C44" s="30">
        <v>13523043</v>
      </c>
      <c r="D44" s="31" t="s">
        <v>63</v>
      </c>
      <c r="E44" s="20">
        <v>85</v>
      </c>
      <c r="F44" s="21">
        <v>91</v>
      </c>
      <c r="G44" s="22">
        <v>85</v>
      </c>
      <c r="H44" s="22">
        <v>76</v>
      </c>
      <c r="I44" s="22">
        <v>69.75</v>
      </c>
      <c r="J44" s="22">
        <v>92.75</v>
      </c>
      <c r="K44" s="23">
        <v>108</v>
      </c>
      <c r="L44" s="23" t="s">
        <v>219</v>
      </c>
      <c r="M44" s="23">
        <v>90</v>
      </c>
      <c r="N44" s="1">
        <v>22</v>
      </c>
      <c r="O44" s="24">
        <f>N44/23*100</f>
        <v>95.652173913043484</v>
      </c>
      <c r="P44" s="33">
        <f>0.25*E44+0.25*F44+0.2*((G44+H44+I44)/3)+0.2*((J44+K44)/2) + 0.075*M44+0.025*O44</f>
        <v>88.599637681159436</v>
      </c>
      <c r="Q44" s="38" t="s">
        <v>213</v>
      </c>
      <c r="R44" s="25" t="s">
        <v>18</v>
      </c>
      <c r="S44" s="31" t="s">
        <v>63</v>
      </c>
      <c r="T44" s="30">
        <v>13523043</v>
      </c>
      <c r="U44" s="32">
        <v>23</v>
      </c>
      <c r="V44" s="1" t="s">
        <v>7</v>
      </c>
    </row>
    <row r="45" spans="1:22" x14ac:dyDescent="0.25">
      <c r="A45" s="32">
        <v>24</v>
      </c>
      <c r="B45" s="1" t="s">
        <v>7</v>
      </c>
      <c r="C45" s="30">
        <v>13523045</v>
      </c>
      <c r="D45" s="31" t="s">
        <v>64</v>
      </c>
      <c r="E45" s="20">
        <v>60.5</v>
      </c>
      <c r="F45" s="21">
        <v>49</v>
      </c>
      <c r="G45" s="22">
        <v>66</v>
      </c>
      <c r="H45" s="22">
        <v>68</v>
      </c>
      <c r="I45" s="22">
        <v>51.25</v>
      </c>
      <c r="J45" s="22">
        <v>106.25</v>
      </c>
      <c r="K45" s="23">
        <v>107</v>
      </c>
      <c r="L45" s="23" t="s">
        <v>219</v>
      </c>
      <c r="M45" s="23">
        <v>90</v>
      </c>
      <c r="N45" s="1">
        <v>19</v>
      </c>
      <c r="O45" s="24">
        <f>N45/23*100</f>
        <v>82.608695652173907</v>
      </c>
      <c r="P45" s="33">
        <f>0.25*E45+0.25*F45+0.2*((G45+H45+I45)/3)+0.2*((J45+K45)/2) + 0.075*M45+0.025*O45</f>
        <v>69.865217391304355</v>
      </c>
      <c r="Q45" s="38" t="s">
        <v>17</v>
      </c>
      <c r="R45" s="25" t="s">
        <v>17</v>
      </c>
      <c r="S45" s="31" t="s">
        <v>64</v>
      </c>
      <c r="T45" s="30">
        <v>13523045</v>
      </c>
      <c r="U45" s="32">
        <v>24</v>
      </c>
      <c r="V45" s="1" t="s">
        <v>7</v>
      </c>
    </row>
    <row r="46" spans="1:22" x14ac:dyDescent="0.25">
      <c r="A46" s="32">
        <v>25</v>
      </c>
      <c r="B46" s="1" t="s">
        <v>7</v>
      </c>
      <c r="C46" s="30">
        <v>13523047</v>
      </c>
      <c r="D46" s="31" t="s">
        <v>65</v>
      </c>
      <c r="E46" s="20">
        <v>82</v>
      </c>
      <c r="F46" s="21">
        <v>61</v>
      </c>
      <c r="G46" s="22">
        <v>48</v>
      </c>
      <c r="H46" s="22">
        <v>7.5</v>
      </c>
      <c r="I46" s="22">
        <v>55</v>
      </c>
      <c r="J46" s="22">
        <v>84.5</v>
      </c>
      <c r="K46" s="23">
        <v>113</v>
      </c>
      <c r="L46" s="23" t="s">
        <v>18</v>
      </c>
      <c r="M46" s="23">
        <v>85</v>
      </c>
      <c r="N46" s="1">
        <v>19</v>
      </c>
      <c r="O46" s="24">
        <f>N46/23*100</f>
        <v>82.608695652173907</v>
      </c>
      <c r="P46" s="33">
        <f>0.25*E46+0.25*F46+0.2*((G46+H46+I46)/3)+0.2*((J46+K46)/2) + 0.075*M46+0.025*O46</f>
        <v>71.306884057971018</v>
      </c>
      <c r="Q46" s="38" t="s">
        <v>17</v>
      </c>
      <c r="R46" s="25" t="s">
        <v>17</v>
      </c>
      <c r="S46" s="31" t="s">
        <v>65</v>
      </c>
      <c r="T46" s="30">
        <v>13523047</v>
      </c>
      <c r="U46" s="32">
        <v>25</v>
      </c>
      <c r="V46" s="1" t="s">
        <v>7</v>
      </c>
    </row>
    <row r="47" spans="1:22" x14ac:dyDescent="0.25">
      <c r="A47" s="32">
        <v>26</v>
      </c>
      <c r="B47" s="1" t="s">
        <v>7</v>
      </c>
      <c r="C47" s="30">
        <v>13523049</v>
      </c>
      <c r="D47" s="31" t="s">
        <v>66</v>
      </c>
      <c r="E47" s="20">
        <v>69</v>
      </c>
      <c r="F47" s="21">
        <v>85</v>
      </c>
      <c r="G47" s="22">
        <v>66</v>
      </c>
      <c r="H47" s="22">
        <v>77.5</v>
      </c>
      <c r="I47" s="22">
        <v>78.5</v>
      </c>
      <c r="J47" s="22">
        <v>92.25</v>
      </c>
      <c r="K47" s="23">
        <v>115</v>
      </c>
      <c r="L47" s="23" t="s">
        <v>221</v>
      </c>
      <c r="M47" s="23">
        <v>95</v>
      </c>
      <c r="N47" s="1">
        <v>20</v>
      </c>
      <c r="O47" s="24">
        <f>N47/23*100</f>
        <v>86.956521739130437</v>
      </c>
      <c r="P47" s="33">
        <f>0.25*E47+0.25*F47+0.2*((G47+H47+I47)/3)+0.2*((J47+K47)/2) + 0.075*M47+0.025*O47</f>
        <v>83.323913043478271</v>
      </c>
      <c r="Q47" s="38" t="s">
        <v>20</v>
      </c>
      <c r="R47" s="25" t="s">
        <v>18</v>
      </c>
      <c r="S47" s="31" t="s">
        <v>66</v>
      </c>
      <c r="T47" s="30">
        <v>13523049</v>
      </c>
      <c r="U47" s="32">
        <v>26</v>
      </c>
      <c r="V47" s="1" t="s">
        <v>7</v>
      </c>
    </row>
    <row r="48" spans="1:22" x14ac:dyDescent="0.25">
      <c r="A48" s="32">
        <v>27</v>
      </c>
      <c r="B48" s="1" t="s">
        <v>7</v>
      </c>
      <c r="C48" s="30">
        <v>13523051</v>
      </c>
      <c r="D48" s="31" t="s">
        <v>67</v>
      </c>
      <c r="E48" s="20">
        <v>64</v>
      </c>
      <c r="F48" s="21">
        <v>43</v>
      </c>
      <c r="G48" s="22">
        <v>38</v>
      </c>
      <c r="H48" s="22">
        <v>56.5</v>
      </c>
      <c r="I48" s="22">
        <v>38.5</v>
      </c>
      <c r="J48" s="22">
        <v>93.35</v>
      </c>
      <c r="K48" s="23">
        <v>105.5</v>
      </c>
      <c r="L48" s="23" t="s">
        <v>18</v>
      </c>
      <c r="M48" s="23">
        <v>85</v>
      </c>
      <c r="N48" s="1">
        <v>21</v>
      </c>
      <c r="O48" s="24">
        <f>N48/23*100</f>
        <v>91.304347826086953</v>
      </c>
      <c r="P48" s="33">
        <f>0.25*E48+0.25*F48+0.2*((G48+H48+I48)/3)+0.2*((J48+K48)/2) + 0.075*M48+0.025*O48</f>
        <v>64.159275362318837</v>
      </c>
      <c r="Q48" s="38" t="s">
        <v>21</v>
      </c>
      <c r="R48" s="25" t="s">
        <v>19</v>
      </c>
      <c r="S48" s="31" t="s">
        <v>67</v>
      </c>
      <c r="T48" s="30">
        <v>13523051</v>
      </c>
      <c r="U48" s="32">
        <v>27</v>
      </c>
      <c r="V48" s="1" t="s">
        <v>7</v>
      </c>
    </row>
    <row r="49" spans="1:22" x14ac:dyDescent="0.25">
      <c r="A49" s="32">
        <v>28</v>
      </c>
      <c r="B49" s="1" t="s">
        <v>7</v>
      </c>
      <c r="C49" s="30">
        <v>13523053</v>
      </c>
      <c r="D49" s="31" t="s">
        <v>68</v>
      </c>
      <c r="E49" s="20">
        <v>63.5</v>
      </c>
      <c r="F49" s="21">
        <v>96</v>
      </c>
      <c r="G49" s="22">
        <v>79</v>
      </c>
      <c r="H49" s="22">
        <v>61</v>
      </c>
      <c r="I49" s="22">
        <v>45.95</v>
      </c>
      <c r="J49" s="22">
        <v>96.25</v>
      </c>
      <c r="K49" s="23">
        <v>115</v>
      </c>
      <c r="L49" s="23" t="s">
        <v>219</v>
      </c>
      <c r="M49" s="23">
        <v>90</v>
      </c>
      <c r="N49" s="1">
        <v>19</v>
      </c>
      <c r="O49" s="24">
        <f>N49/23*100</f>
        <v>82.608695652173907</v>
      </c>
      <c r="P49" s="33">
        <f>0.25*E49+0.25*F49+0.2*((G49+H49+I49)/3)+0.2*((J49+K49)/2) + 0.075*M49+0.025*O49</f>
        <v>82.21188405797102</v>
      </c>
      <c r="Q49" s="38" t="s">
        <v>20</v>
      </c>
      <c r="R49" s="25" t="s">
        <v>18</v>
      </c>
      <c r="S49" s="31" t="s">
        <v>68</v>
      </c>
      <c r="T49" s="30">
        <v>13523053</v>
      </c>
      <c r="U49" s="32">
        <v>28</v>
      </c>
      <c r="V49" s="1" t="s">
        <v>7</v>
      </c>
    </row>
    <row r="50" spans="1:22" x14ac:dyDescent="0.25">
      <c r="A50" s="32">
        <v>29</v>
      </c>
      <c r="B50" s="1" t="s">
        <v>7</v>
      </c>
      <c r="C50" s="30">
        <v>13523055</v>
      </c>
      <c r="D50" s="31" t="s">
        <v>69</v>
      </c>
      <c r="E50" s="20">
        <v>56.5</v>
      </c>
      <c r="F50" s="21">
        <v>60</v>
      </c>
      <c r="G50" s="22">
        <v>26.5</v>
      </c>
      <c r="H50" s="22">
        <v>48</v>
      </c>
      <c r="I50" s="22">
        <v>38</v>
      </c>
      <c r="J50" s="22">
        <v>96.25</v>
      </c>
      <c r="K50" s="23">
        <v>81.862499999999997</v>
      </c>
      <c r="L50" s="23" t="s">
        <v>18</v>
      </c>
      <c r="M50" s="23">
        <v>85</v>
      </c>
      <c r="N50" s="1">
        <v>22</v>
      </c>
      <c r="O50" s="24">
        <f>N50/23*100</f>
        <v>95.652173913043484</v>
      </c>
      <c r="P50" s="33">
        <f>0.25*E50+0.25*F50+0.2*((G50+H50+I50)/3)+0.2*((J50+K50)/2) + 0.075*M50+0.025*O50</f>
        <v>63.202554347826087</v>
      </c>
      <c r="Q50" s="38" t="s">
        <v>17</v>
      </c>
      <c r="R50" s="25" t="s">
        <v>19</v>
      </c>
      <c r="S50" s="31" t="s">
        <v>69</v>
      </c>
      <c r="T50" s="30">
        <v>13523055</v>
      </c>
      <c r="U50" s="32">
        <v>29</v>
      </c>
      <c r="V50" s="1" t="s">
        <v>7</v>
      </c>
    </row>
    <row r="51" spans="1:22" x14ac:dyDescent="0.25">
      <c r="A51" s="32">
        <v>30</v>
      </c>
      <c r="B51" s="1" t="s">
        <v>7</v>
      </c>
      <c r="C51" s="30">
        <v>13523057</v>
      </c>
      <c r="D51" s="31" t="s">
        <v>70</v>
      </c>
      <c r="E51" s="20">
        <v>61.5</v>
      </c>
      <c r="F51" s="21">
        <v>41</v>
      </c>
      <c r="G51" s="22">
        <v>59.5</v>
      </c>
      <c r="H51" s="22">
        <v>42</v>
      </c>
      <c r="I51" s="22">
        <v>10</v>
      </c>
      <c r="J51" s="22">
        <v>93.9</v>
      </c>
      <c r="K51" s="23">
        <v>81.862499999999997</v>
      </c>
      <c r="L51" s="23" t="s">
        <v>219</v>
      </c>
      <c r="M51" s="23">
        <v>90</v>
      </c>
      <c r="N51" s="1">
        <v>23</v>
      </c>
      <c r="O51" s="24">
        <f>N51/23*100</f>
        <v>100</v>
      </c>
      <c r="P51" s="33">
        <f>0.25*E51+0.25*F51+0.2*((G51+H51+I51)/3)+0.2*((J51+K51)/2) + 0.075*M51+0.025*O51</f>
        <v>59.884583333333339</v>
      </c>
      <c r="Q51" s="38" t="s">
        <v>20</v>
      </c>
      <c r="R51" s="25" t="s">
        <v>21</v>
      </c>
      <c r="S51" s="31" t="s">
        <v>70</v>
      </c>
      <c r="T51" s="30">
        <v>13523057</v>
      </c>
      <c r="U51" s="32">
        <v>30</v>
      </c>
      <c r="V51" s="1" t="s">
        <v>7</v>
      </c>
    </row>
    <row r="52" spans="1:22" x14ac:dyDescent="0.25">
      <c r="A52" s="32">
        <v>31</v>
      </c>
      <c r="B52" s="1" t="s">
        <v>7</v>
      </c>
      <c r="C52" s="30">
        <v>13523059</v>
      </c>
      <c r="D52" s="31" t="s">
        <v>71</v>
      </c>
      <c r="E52" s="20">
        <v>72</v>
      </c>
      <c r="F52" s="21">
        <v>63</v>
      </c>
      <c r="G52" s="22">
        <v>65</v>
      </c>
      <c r="H52" s="22">
        <v>42.5</v>
      </c>
      <c r="I52" s="22">
        <v>65.5</v>
      </c>
      <c r="J52" s="22">
        <v>98.25</v>
      </c>
      <c r="K52" s="23">
        <v>115</v>
      </c>
      <c r="L52" s="23" t="s">
        <v>18</v>
      </c>
      <c r="M52" s="23">
        <v>85</v>
      </c>
      <c r="N52" s="1">
        <v>22</v>
      </c>
      <c r="O52" s="24">
        <f>N52/23*100</f>
        <v>95.652173913043484</v>
      </c>
      <c r="P52" s="33">
        <f>0.25*E52+0.25*F52+0.2*((G52+H52+I52)/3)+0.2*((J52+K52)/2) + 0.075*M52+0.025*O52</f>
        <v>75.374637681159427</v>
      </c>
      <c r="Q52" s="38" t="s">
        <v>27</v>
      </c>
      <c r="R52" s="25" t="s">
        <v>17</v>
      </c>
      <c r="S52" s="31" t="s">
        <v>71</v>
      </c>
      <c r="T52" s="30">
        <v>13523059</v>
      </c>
      <c r="U52" s="32">
        <v>31</v>
      </c>
      <c r="V52" s="1" t="s">
        <v>7</v>
      </c>
    </row>
    <row r="53" spans="1:22" x14ac:dyDescent="0.25">
      <c r="A53" s="32">
        <v>32</v>
      </c>
      <c r="B53" s="1" t="s">
        <v>7</v>
      </c>
      <c r="C53" s="30">
        <v>13523061</v>
      </c>
      <c r="D53" s="31" t="s">
        <v>72</v>
      </c>
      <c r="E53" s="20">
        <v>94</v>
      </c>
      <c r="F53" s="21">
        <v>43</v>
      </c>
      <c r="G53" s="22">
        <v>67.5</v>
      </c>
      <c r="H53" s="22">
        <v>72</v>
      </c>
      <c r="I53" s="22">
        <v>41</v>
      </c>
      <c r="J53" s="22">
        <v>82.75</v>
      </c>
      <c r="K53" s="23">
        <v>112.5</v>
      </c>
      <c r="L53" s="23" t="s">
        <v>18</v>
      </c>
      <c r="M53" s="23">
        <v>85</v>
      </c>
      <c r="N53" s="1">
        <v>22</v>
      </c>
      <c r="O53" s="24">
        <f>N53/23*100</f>
        <v>95.652173913043484</v>
      </c>
      <c r="P53" s="33">
        <f>0.25*E53+0.25*F53+0.2*((G53+H53+I53)/3)+0.2*((J53+K53)/2) + 0.075*M53+0.025*O53</f>
        <v>74.57463768115943</v>
      </c>
      <c r="Q53" s="38" t="s">
        <v>18</v>
      </c>
      <c r="R53" s="25" t="s">
        <v>17</v>
      </c>
      <c r="S53" s="31" t="s">
        <v>72</v>
      </c>
      <c r="T53" s="30">
        <v>13523061</v>
      </c>
      <c r="U53" s="32">
        <v>32</v>
      </c>
      <c r="V53" s="1" t="s">
        <v>7</v>
      </c>
    </row>
    <row r="54" spans="1:22" x14ac:dyDescent="0.25">
      <c r="A54" s="32">
        <v>33</v>
      </c>
      <c r="B54" s="1" t="s">
        <v>7</v>
      </c>
      <c r="C54" s="30">
        <v>13523063</v>
      </c>
      <c r="D54" s="31" t="s">
        <v>73</v>
      </c>
      <c r="E54" s="20">
        <v>79</v>
      </c>
      <c r="F54" s="21">
        <v>67</v>
      </c>
      <c r="G54" s="22">
        <v>45.5</v>
      </c>
      <c r="H54" s="22">
        <v>75</v>
      </c>
      <c r="I54" s="22">
        <v>78.5</v>
      </c>
      <c r="J54" s="22">
        <v>63.75</v>
      </c>
      <c r="K54" s="23">
        <v>112.5</v>
      </c>
      <c r="L54" s="23" t="s">
        <v>219</v>
      </c>
      <c r="M54" s="23">
        <v>90</v>
      </c>
      <c r="N54" s="1">
        <v>21</v>
      </c>
      <c r="O54" s="24">
        <f>N54/23*100</f>
        <v>91.304347826086953</v>
      </c>
      <c r="P54" s="33">
        <f>0.25*E54+0.25*F54+0.2*((G54+H54+I54)/3)+0.2*((J54+K54)/2) + 0.075*M54+0.025*O54</f>
        <v>76.424275362318838</v>
      </c>
      <c r="Q54" s="38" t="s">
        <v>18</v>
      </c>
      <c r="R54" s="25" t="s">
        <v>20</v>
      </c>
      <c r="S54" s="31" t="s">
        <v>73</v>
      </c>
      <c r="T54" s="30">
        <v>13523063</v>
      </c>
      <c r="U54" s="32">
        <v>33</v>
      </c>
      <c r="V54" s="1" t="s">
        <v>7</v>
      </c>
    </row>
    <row r="55" spans="1:22" x14ac:dyDescent="0.25">
      <c r="A55" s="32">
        <v>34</v>
      </c>
      <c r="B55" s="1" t="s">
        <v>7</v>
      </c>
      <c r="C55" s="30">
        <v>13523065</v>
      </c>
      <c r="D55" s="31" t="s">
        <v>74</v>
      </c>
      <c r="E55" s="20">
        <v>71.5</v>
      </c>
      <c r="F55" s="21">
        <v>57</v>
      </c>
      <c r="G55" s="22">
        <v>64.5</v>
      </c>
      <c r="H55" s="22">
        <v>62</v>
      </c>
      <c r="I55" s="22">
        <v>46.75</v>
      </c>
      <c r="J55" s="22">
        <v>89.25</v>
      </c>
      <c r="K55" s="23">
        <v>115</v>
      </c>
      <c r="L55" s="23" t="s">
        <v>18</v>
      </c>
      <c r="M55" s="23">
        <v>85</v>
      </c>
      <c r="N55" s="1">
        <v>19</v>
      </c>
      <c r="O55" s="24">
        <f>N55/23*100</f>
        <v>82.608695652173907</v>
      </c>
      <c r="P55" s="33">
        <f>0.25*E55+0.25*F55+0.2*((G55+H55+I55)/3)+0.2*((J55+K55)/2) + 0.075*M55+0.025*O55</f>
        <v>72.540217391304338</v>
      </c>
      <c r="Q55" s="38" t="s">
        <v>20</v>
      </c>
      <c r="R55" s="25" t="s">
        <v>17</v>
      </c>
      <c r="S55" s="31" t="s">
        <v>74</v>
      </c>
      <c r="T55" s="30">
        <v>13523065</v>
      </c>
      <c r="U55" s="32">
        <v>34</v>
      </c>
      <c r="V55" s="1" t="s">
        <v>7</v>
      </c>
    </row>
    <row r="56" spans="1:22" x14ac:dyDescent="0.25">
      <c r="A56" s="32">
        <v>35</v>
      </c>
      <c r="B56" s="1" t="s">
        <v>7</v>
      </c>
      <c r="C56" s="30">
        <v>13523067</v>
      </c>
      <c r="D56" s="31" t="s">
        <v>75</v>
      </c>
      <c r="E56" s="20">
        <v>65.5</v>
      </c>
      <c r="F56" s="21">
        <v>93</v>
      </c>
      <c r="G56" s="22">
        <v>92.5</v>
      </c>
      <c r="H56" s="22">
        <v>91</v>
      </c>
      <c r="I56" s="22">
        <v>60</v>
      </c>
      <c r="J56" s="22">
        <v>98.75</v>
      </c>
      <c r="K56" s="23">
        <v>115</v>
      </c>
      <c r="L56" s="23" t="s">
        <v>221</v>
      </c>
      <c r="M56" s="23">
        <v>95</v>
      </c>
      <c r="N56" s="1">
        <v>23</v>
      </c>
      <c r="O56" s="24">
        <f>N56/23*100</f>
        <v>100</v>
      </c>
      <c r="P56" s="33">
        <f>0.25*E56+0.25*F56+0.2*((G56+H56+I56)/3)+0.2*((J56+K56)/2) + 0.075*M56+0.025*O56</f>
        <v>86.858333333333334</v>
      </c>
      <c r="Q56" s="38" t="s">
        <v>27</v>
      </c>
      <c r="R56" s="25" t="s">
        <v>18</v>
      </c>
      <c r="S56" s="31" t="s">
        <v>75</v>
      </c>
      <c r="T56" s="30">
        <v>13523067</v>
      </c>
      <c r="U56" s="32">
        <v>35</v>
      </c>
      <c r="V56" s="1" t="s">
        <v>7</v>
      </c>
    </row>
    <row r="57" spans="1:22" x14ac:dyDescent="0.25">
      <c r="A57" s="32">
        <v>36</v>
      </c>
      <c r="B57" s="1" t="s">
        <v>7</v>
      </c>
      <c r="C57" s="30">
        <v>13523069</v>
      </c>
      <c r="D57" s="31" t="s">
        <v>76</v>
      </c>
      <c r="E57" s="20">
        <v>80</v>
      </c>
      <c r="F57" s="21">
        <v>83</v>
      </c>
      <c r="G57" s="22">
        <v>72.5</v>
      </c>
      <c r="H57" s="22">
        <v>92</v>
      </c>
      <c r="I57" s="22">
        <v>67.75</v>
      </c>
      <c r="J57" s="22">
        <v>106.25</v>
      </c>
      <c r="K57" s="23">
        <v>106.5</v>
      </c>
      <c r="L57" s="23" t="s">
        <v>221</v>
      </c>
      <c r="M57" s="23">
        <v>95</v>
      </c>
      <c r="N57" s="1">
        <v>20</v>
      </c>
      <c r="O57" s="24">
        <f>N57/23*100</f>
        <v>86.956521739130437</v>
      </c>
      <c r="P57" s="33">
        <f>0.25*E57+0.25*F57+0.2*((G57+H57+I57)/3)+0.2*((J57+K57)/2) + 0.075*M57+0.025*O57</f>
        <v>86.807246376811605</v>
      </c>
      <c r="Q57" s="38" t="s">
        <v>18</v>
      </c>
      <c r="R57" s="25" t="s">
        <v>18</v>
      </c>
      <c r="S57" s="31" t="s">
        <v>76</v>
      </c>
      <c r="T57" s="30">
        <v>13523069</v>
      </c>
      <c r="U57" s="32">
        <v>36</v>
      </c>
      <c r="V57" s="1" t="s">
        <v>7</v>
      </c>
    </row>
    <row r="58" spans="1:22" x14ac:dyDescent="0.25">
      <c r="A58" s="32">
        <v>37</v>
      </c>
      <c r="B58" s="1" t="s">
        <v>7</v>
      </c>
      <c r="C58" s="30">
        <v>13523071</v>
      </c>
      <c r="D58" s="31" t="s">
        <v>77</v>
      </c>
      <c r="E58" s="20">
        <v>62.5</v>
      </c>
      <c r="F58" s="21">
        <v>64</v>
      </c>
      <c r="G58" s="22">
        <v>68</v>
      </c>
      <c r="H58" s="22">
        <v>84</v>
      </c>
      <c r="I58" s="22">
        <v>66.25</v>
      </c>
      <c r="J58" s="22">
        <v>92.75</v>
      </c>
      <c r="K58" s="23">
        <v>99.5</v>
      </c>
      <c r="L58" s="23" t="s">
        <v>18</v>
      </c>
      <c r="M58" s="23">
        <v>85</v>
      </c>
      <c r="N58" s="1">
        <v>22</v>
      </c>
      <c r="O58" s="24">
        <f>N58/23*100</f>
        <v>95.652173913043484</v>
      </c>
      <c r="P58" s="33">
        <f>0.25*E58+0.25*F58+0.2*((G58+H58+I58)/3)+0.2*((J58+K58)/2) + 0.075*M58+0.025*O58</f>
        <v>74.166304347826099</v>
      </c>
      <c r="Q58" s="38" t="s">
        <v>17</v>
      </c>
      <c r="R58" s="25" t="s">
        <v>17</v>
      </c>
      <c r="S58" s="31" t="s">
        <v>77</v>
      </c>
      <c r="T58" s="30">
        <v>13523071</v>
      </c>
      <c r="U58" s="32">
        <v>37</v>
      </c>
      <c r="V58" s="1" t="s">
        <v>7</v>
      </c>
    </row>
    <row r="59" spans="1:22" x14ac:dyDescent="0.25">
      <c r="A59" s="32">
        <v>38</v>
      </c>
      <c r="B59" s="1" t="s">
        <v>7</v>
      </c>
      <c r="C59" s="30">
        <v>13523073</v>
      </c>
      <c r="D59" s="31" t="s">
        <v>78</v>
      </c>
      <c r="E59" s="20">
        <v>57.5</v>
      </c>
      <c r="F59" s="21">
        <v>64</v>
      </c>
      <c r="G59" s="22">
        <v>57.5</v>
      </c>
      <c r="H59" s="22">
        <v>62</v>
      </c>
      <c r="I59" s="22">
        <v>60</v>
      </c>
      <c r="J59" s="22">
        <v>96.55</v>
      </c>
      <c r="K59" s="23">
        <v>104.5</v>
      </c>
      <c r="L59" s="23" t="s">
        <v>18</v>
      </c>
      <c r="M59" s="23">
        <v>85</v>
      </c>
      <c r="N59" s="1">
        <v>19</v>
      </c>
      <c r="O59" s="24">
        <f>N59/23*100</f>
        <v>82.608695652173907</v>
      </c>
      <c r="P59" s="33">
        <f>0.25*E59+0.25*F59+0.2*((G59+H59+I59)/3)+0.2*((J59+K59)/2) + 0.075*M59+0.025*O59</f>
        <v>70.886884057971017</v>
      </c>
      <c r="Q59" s="38" t="s">
        <v>19</v>
      </c>
      <c r="R59" s="25" t="s">
        <v>17</v>
      </c>
      <c r="S59" s="31" t="s">
        <v>78</v>
      </c>
      <c r="T59" s="30">
        <v>13523073</v>
      </c>
      <c r="U59" s="32">
        <v>38</v>
      </c>
      <c r="V59" s="1" t="s">
        <v>7</v>
      </c>
    </row>
    <row r="60" spans="1:22" x14ac:dyDescent="0.25">
      <c r="A60" s="32">
        <v>39</v>
      </c>
      <c r="B60" s="1" t="s">
        <v>7</v>
      </c>
      <c r="C60" s="30">
        <v>13523075</v>
      </c>
      <c r="D60" s="31" t="s">
        <v>79</v>
      </c>
      <c r="E60" s="20">
        <v>50</v>
      </c>
      <c r="F60" s="21">
        <v>88</v>
      </c>
      <c r="G60" s="22">
        <v>65</v>
      </c>
      <c r="H60" s="22">
        <v>48.5</v>
      </c>
      <c r="I60" s="22">
        <v>48.25</v>
      </c>
      <c r="J60" s="22">
        <v>92.75</v>
      </c>
      <c r="K60" s="23">
        <v>106.5</v>
      </c>
      <c r="L60" s="23" t="s">
        <v>18</v>
      </c>
      <c r="M60" s="23">
        <v>85</v>
      </c>
      <c r="N60" s="1">
        <v>20</v>
      </c>
      <c r="O60" s="24">
        <f>N60/23*100</f>
        <v>86.956521739130437</v>
      </c>
      <c r="P60" s="33">
        <f>0.25*E60+0.25*F60+0.2*((G60+H60+I60)/3)+0.2*((J60+K60)/2) + 0.075*M60+0.025*O60</f>
        <v>73.757246376811594</v>
      </c>
      <c r="Q60" s="38" t="s">
        <v>19</v>
      </c>
      <c r="R60" s="25" t="s">
        <v>17</v>
      </c>
      <c r="S60" s="31" t="s">
        <v>79</v>
      </c>
      <c r="T60" s="30">
        <v>13523075</v>
      </c>
      <c r="U60" s="32">
        <v>39</v>
      </c>
      <c r="V60" s="1" t="s">
        <v>7</v>
      </c>
    </row>
    <row r="61" spans="1:22" x14ac:dyDescent="0.25">
      <c r="A61" s="32">
        <v>40</v>
      </c>
      <c r="B61" s="1" t="s">
        <v>7</v>
      </c>
      <c r="C61" s="30">
        <v>13523077</v>
      </c>
      <c r="D61" s="31" t="s">
        <v>80</v>
      </c>
      <c r="E61" s="20">
        <v>91</v>
      </c>
      <c r="F61" s="21">
        <v>96</v>
      </c>
      <c r="G61" s="22">
        <v>100</v>
      </c>
      <c r="H61" s="22">
        <v>83</v>
      </c>
      <c r="I61" s="22">
        <v>93.5</v>
      </c>
      <c r="J61" s="22">
        <v>111.35</v>
      </c>
      <c r="K61" s="23">
        <v>112</v>
      </c>
      <c r="L61" s="23" t="s">
        <v>18</v>
      </c>
      <c r="M61" s="23">
        <v>85</v>
      </c>
      <c r="N61" s="1">
        <v>22</v>
      </c>
      <c r="O61" s="24">
        <f>N61/23*100</f>
        <v>95.652173913043484</v>
      </c>
      <c r="P61" s="33">
        <f>0.25*E61+0.25*F61+0.2*((G61+H61+I61)/3)+0.2*((J61+K61)/2) + 0.075*M61+0.025*O61</f>
        <v>96.284637681159438</v>
      </c>
      <c r="Q61" s="38" t="s">
        <v>18</v>
      </c>
      <c r="R61" s="25" t="s">
        <v>18</v>
      </c>
      <c r="S61" s="31" t="s">
        <v>80</v>
      </c>
      <c r="T61" s="30">
        <v>13523077</v>
      </c>
      <c r="U61" s="32">
        <v>40</v>
      </c>
      <c r="V61" s="1" t="s">
        <v>7</v>
      </c>
    </row>
    <row r="62" spans="1:22" x14ac:dyDescent="0.25">
      <c r="A62" s="32">
        <v>41</v>
      </c>
      <c r="B62" s="1" t="s">
        <v>7</v>
      </c>
      <c r="C62" s="30">
        <v>13523079</v>
      </c>
      <c r="D62" s="31" t="s">
        <v>81</v>
      </c>
      <c r="E62" s="20">
        <v>77.5</v>
      </c>
      <c r="F62" s="21">
        <v>90</v>
      </c>
      <c r="G62" s="22">
        <v>96</v>
      </c>
      <c r="H62" s="22">
        <v>80</v>
      </c>
      <c r="I62" s="22">
        <v>69.75</v>
      </c>
      <c r="J62" s="22">
        <v>93.9</v>
      </c>
      <c r="K62" s="23">
        <v>108</v>
      </c>
      <c r="L62" s="23" t="s">
        <v>18</v>
      </c>
      <c r="M62" s="23">
        <v>85</v>
      </c>
      <c r="N62" s="1">
        <v>22</v>
      </c>
      <c r="O62" s="24">
        <f>N62/23*100</f>
        <v>95.652173913043484</v>
      </c>
      <c r="P62" s="33">
        <f>0.25*E62+0.25*F62+0.2*((G62+H62+I62)/3)+0.2*((J62+K62)/2) + 0.075*M62+0.025*O62</f>
        <v>87.214637681159431</v>
      </c>
      <c r="Q62" s="38" t="s">
        <v>18</v>
      </c>
      <c r="R62" s="25" t="s">
        <v>18</v>
      </c>
      <c r="S62" s="31" t="s">
        <v>81</v>
      </c>
      <c r="T62" s="30">
        <v>13523079</v>
      </c>
      <c r="U62" s="32">
        <v>41</v>
      </c>
      <c r="V62" s="1" t="s">
        <v>7</v>
      </c>
    </row>
    <row r="63" spans="1:22" x14ac:dyDescent="0.25">
      <c r="A63" s="32">
        <v>42</v>
      </c>
      <c r="B63" s="1" t="s">
        <v>7</v>
      </c>
      <c r="C63" s="30">
        <v>13523081</v>
      </c>
      <c r="D63" s="31" t="s">
        <v>82</v>
      </c>
      <c r="E63" s="20">
        <v>91</v>
      </c>
      <c r="F63" s="21">
        <v>78</v>
      </c>
      <c r="G63" s="22">
        <v>69.5</v>
      </c>
      <c r="H63" s="22">
        <v>80</v>
      </c>
      <c r="I63" s="22">
        <v>58</v>
      </c>
      <c r="J63" s="22">
        <v>96.55</v>
      </c>
      <c r="K63" s="23">
        <v>108</v>
      </c>
      <c r="L63" s="23" t="s">
        <v>219</v>
      </c>
      <c r="M63" s="23">
        <v>90</v>
      </c>
      <c r="N63" s="1">
        <v>23</v>
      </c>
      <c r="O63" s="24">
        <f>N63/23*100</f>
        <v>100</v>
      </c>
      <c r="P63" s="33">
        <f>0.25*E63+0.25*F63+0.2*((G63+H63+I63)/3)+0.2*((J63+K63)/2) + 0.075*M63+0.025*O63</f>
        <v>85.788333333333341</v>
      </c>
      <c r="Q63" s="38" t="s">
        <v>18</v>
      </c>
      <c r="R63" s="25" t="s">
        <v>18</v>
      </c>
      <c r="S63" s="31" t="s">
        <v>82</v>
      </c>
      <c r="T63" s="30">
        <v>13523081</v>
      </c>
      <c r="U63" s="32">
        <v>42</v>
      </c>
      <c r="V63" s="1" t="s">
        <v>7</v>
      </c>
    </row>
    <row r="64" spans="1:22" x14ac:dyDescent="0.25">
      <c r="A64" s="32">
        <v>43</v>
      </c>
      <c r="B64" s="1" t="s">
        <v>7</v>
      </c>
      <c r="C64" s="30">
        <v>13523083</v>
      </c>
      <c r="D64" s="31" t="s">
        <v>83</v>
      </c>
      <c r="E64" s="20">
        <v>66</v>
      </c>
      <c r="F64" s="21">
        <v>69.5</v>
      </c>
      <c r="G64" s="22">
        <v>68</v>
      </c>
      <c r="H64" s="22">
        <v>75.5</v>
      </c>
      <c r="I64" s="22">
        <v>79</v>
      </c>
      <c r="J64" s="22">
        <v>86</v>
      </c>
      <c r="K64" s="23">
        <v>107.75</v>
      </c>
      <c r="L64" s="23" t="s">
        <v>219</v>
      </c>
      <c r="M64" s="23">
        <v>90</v>
      </c>
      <c r="N64" s="1">
        <v>21</v>
      </c>
      <c r="O64" s="24">
        <f>N64/23*100</f>
        <v>91.304347826086953</v>
      </c>
      <c r="P64" s="33">
        <f>0.25*E64+0.25*F64+0.2*((G64+H64+I64)/3)+0.2*((J64+K64)/2) + 0.075*M64+0.025*O64</f>
        <v>77.115942028985515</v>
      </c>
      <c r="Q64" s="38" t="s">
        <v>20</v>
      </c>
      <c r="R64" s="25" t="s">
        <v>20</v>
      </c>
      <c r="S64" s="31" t="s">
        <v>83</v>
      </c>
      <c r="T64" s="30">
        <v>13523083</v>
      </c>
      <c r="U64" s="32">
        <v>43</v>
      </c>
      <c r="V64" s="1" t="s">
        <v>7</v>
      </c>
    </row>
    <row r="65" spans="1:22" x14ac:dyDescent="0.25">
      <c r="A65" s="32">
        <v>44</v>
      </c>
      <c r="B65" s="1" t="s">
        <v>7</v>
      </c>
      <c r="C65" s="30">
        <v>13523085</v>
      </c>
      <c r="D65" s="31" t="s">
        <v>84</v>
      </c>
      <c r="E65" s="20">
        <v>85</v>
      </c>
      <c r="F65" s="21">
        <v>57</v>
      </c>
      <c r="G65" s="22">
        <v>72</v>
      </c>
      <c r="H65" s="22">
        <v>76</v>
      </c>
      <c r="I65" s="22">
        <v>50</v>
      </c>
      <c r="J65" s="22">
        <v>106.25</v>
      </c>
      <c r="K65" s="23">
        <v>115</v>
      </c>
      <c r="L65" s="23" t="s">
        <v>219</v>
      </c>
      <c r="M65" s="23">
        <v>90</v>
      </c>
      <c r="N65" s="1">
        <v>18</v>
      </c>
      <c r="O65" s="24">
        <f>N65/23*100</f>
        <v>78.260869565217391</v>
      </c>
      <c r="P65" s="33">
        <f>0.25*E65+0.25*F65+0.2*((G65+H65+I65)/3)+0.2*((J65+K65)/2) + 0.075*M65+0.025*O65</f>
        <v>79.53152173913044</v>
      </c>
      <c r="Q65" s="38" t="s">
        <v>213</v>
      </c>
      <c r="R65" s="25" t="s">
        <v>20</v>
      </c>
      <c r="S65" s="31" t="s">
        <v>84</v>
      </c>
      <c r="T65" s="30">
        <v>13523085</v>
      </c>
      <c r="U65" s="32">
        <v>44</v>
      </c>
      <c r="V65" s="1" t="s">
        <v>7</v>
      </c>
    </row>
    <row r="66" spans="1:22" x14ac:dyDescent="0.25">
      <c r="A66" s="32">
        <v>45</v>
      </c>
      <c r="B66" s="1" t="s">
        <v>7</v>
      </c>
      <c r="C66" s="30">
        <v>13523087</v>
      </c>
      <c r="D66" s="31" t="s">
        <v>85</v>
      </c>
      <c r="E66" s="20">
        <v>86</v>
      </c>
      <c r="F66" s="21">
        <v>69</v>
      </c>
      <c r="G66" s="22">
        <v>49</v>
      </c>
      <c r="H66" s="22">
        <v>93</v>
      </c>
      <c r="I66" s="22">
        <v>69.25</v>
      </c>
      <c r="J66" s="22">
        <v>111.35</v>
      </c>
      <c r="K66" s="23">
        <v>108</v>
      </c>
      <c r="L66" s="23" t="s">
        <v>219</v>
      </c>
      <c r="M66" s="23">
        <v>90</v>
      </c>
      <c r="N66" s="1">
        <v>23</v>
      </c>
      <c r="O66" s="24">
        <f>N66/23*100</f>
        <v>100</v>
      </c>
      <c r="P66" s="33">
        <f>0.25*E66+0.25*F66+0.2*((G66+H66+I66)/3)+0.2*((J66+K66)/2) + 0.075*M66+0.025*O66</f>
        <v>84.018333333333345</v>
      </c>
      <c r="Q66" s="38" t="s">
        <v>20</v>
      </c>
      <c r="R66" s="25" t="s">
        <v>18</v>
      </c>
      <c r="S66" s="31" t="s">
        <v>85</v>
      </c>
      <c r="T66" s="30">
        <v>13523087</v>
      </c>
      <c r="U66" s="32">
        <v>45</v>
      </c>
      <c r="V66" s="1" t="s">
        <v>7</v>
      </c>
    </row>
    <row r="67" spans="1:22" x14ac:dyDescent="0.25">
      <c r="A67" s="32">
        <v>46</v>
      </c>
      <c r="B67" s="1" t="s">
        <v>7</v>
      </c>
      <c r="C67" s="30">
        <v>13523089</v>
      </c>
      <c r="D67" s="31" t="s">
        <v>86</v>
      </c>
      <c r="E67" s="20">
        <v>53</v>
      </c>
      <c r="F67" s="21">
        <v>31.5</v>
      </c>
      <c r="G67" s="22">
        <v>70</v>
      </c>
      <c r="H67" s="22">
        <v>38</v>
      </c>
      <c r="I67" s="22">
        <v>37.25</v>
      </c>
      <c r="J67" s="22">
        <v>95.25</v>
      </c>
      <c r="K67" s="23">
        <v>115</v>
      </c>
      <c r="L67" s="23" t="s">
        <v>18</v>
      </c>
      <c r="M67" s="23">
        <v>85</v>
      </c>
      <c r="N67" s="1">
        <v>20</v>
      </c>
      <c r="O67" s="24">
        <f>N67/23*100</f>
        <v>86.956521739130437</v>
      </c>
      <c r="P67" s="33">
        <f>0.25*E67+0.25*F67+0.2*((G67+H67+I67)/3)+0.2*((J67+K67)/2) + 0.075*M67+0.025*O67</f>
        <v>60.382246376811594</v>
      </c>
      <c r="Q67" s="38" t="s">
        <v>27</v>
      </c>
      <c r="R67" s="25" t="s">
        <v>21</v>
      </c>
      <c r="S67" s="31" t="s">
        <v>86</v>
      </c>
      <c r="T67" s="30">
        <v>13523089</v>
      </c>
      <c r="U67" s="32">
        <v>46</v>
      </c>
      <c r="V67" s="1" t="s">
        <v>7</v>
      </c>
    </row>
    <row r="68" spans="1:22" x14ac:dyDescent="0.25">
      <c r="A68" s="32">
        <v>47</v>
      </c>
      <c r="B68" s="1" t="s">
        <v>7</v>
      </c>
      <c r="C68" s="30">
        <v>13523091</v>
      </c>
      <c r="D68" s="31" t="s">
        <v>87</v>
      </c>
      <c r="E68" s="20">
        <v>80.5</v>
      </c>
      <c r="F68" s="21">
        <v>72</v>
      </c>
      <c r="G68" s="22">
        <v>83</v>
      </c>
      <c r="H68" s="22">
        <v>71</v>
      </c>
      <c r="I68" s="22">
        <v>72.25</v>
      </c>
      <c r="J68" s="22">
        <v>96.55</v>
      </c>
      <c r="K68" s="23">
        <v>115</v>
      </c>
      <c r="L68" s="23" t="s">
        <v>18</v>
      </c>
      <c r="M68" s="23">
        <v>85</v>
      </c>
      <c r="N68" s="1">
        <v>23</v>
      </c>
      <c r="O68" s="24">
        <f>N68/23*100</f>
        <v>100</v>
      </c>
      <c r="P68" s="33">
        <f>0.25*E68+0.25*F68+0.2*((G68+H68+I68)/3)+0.2*((J68+K68)/2) + 0.075*M68+0.025*O68</f>
        <v>83.238333333333344</v>
      </c>
      <c r="Q68" s="38" t="s">
        <v>20</v>
      </c>
      <c r="R68" s="25" t="s">
        <v>18</v>
      </c>
      <c r="S68" s="31" t="s">
        <v>87</v>
      </c>
      <c r="T68" s="30">
        <v>13523091</v>
      </c>
      <c r="U68" s="32">
        <v>47</v>
      </c>
      <c r="V68" s="1" t="s">
        <v>7</v>
      </c>
    </row>
    <row r="69" spans="1:22" x14ac:dyDescent="0.25">
      <c r="A69" s="32">
        <v>48</v>
      </c>
      <c r="B69" s="1" t="s">
        <v>7</v>
      </c>
      <c r="C69" s="30">
        <v>13523093</v>
      </c>
      <c r="D69" s="31" t="s">
        <v>88</v>
      </c>
      <c r="E69" s="20">
        <v>88</v>
      </c>
      <c r="F69" s="21">
        <v>69</v>
      </c>
      <c r="G69" s="22">
        <v>85</v>
      </c>
      <c r="H69" s="22">
        <v>98</v>
      </c>
      <c r="I69" s="22">
        <v>70</v>
      </c>
      <c r="J69" s="22">
        <v>111.35</v>
      </c>
      <c r="K69" s="23">
        <v>115</v>
      </c>
      <c r="L69" s="23" t="s">
        <v>219</v>
      </c>
      <c r="M69" s="23">
        <v>90</v>
      </c>
      <c r="N69" s="1">
        <v>22</v>
      </c>
      <c r="O69" s="24">
        <f>N69/23*100</f>
        <v>95.652173913043484</v>
      </c>
      <c r="P69" s="33">
        <f>0.25*E69+0.25*F69+0.2*((G69+H69+I69)/3)+0.2*((J69+K69)/2) + 0.075*M69+0.025*O69</f>
        <v>87.892971014492758</v>
      </c>
      <c r="Q69" s="38" t="s">
        <v>20</v>
      </c>
      <c r="R69" s="25" t="s">
        <v>18</v>
      </c>
      <c r="S69" s="31" t="s">
        <v>88</v>
      </c>
      <c r="T69" s="30">
        <v>13523093</v>
      </c>
      <c r="U69" s="32">
        <v>48</v>
      </c>
      <c r="V69" s="1" t="s">
        <v>7</v>
      </c>
    </row>
    <row r="70" spans="1:22" x14ac:dyDescent="0.25">
      <c r="A70" s="32">
        <v>49</v>
      </c>
      <c r="B70" s="1" t="s">
        <v>7</v>
      </c>
      <c r="C70" s="30">
        <v>13523095</v>
      </c>
      <c r="D70" s="31" t="s">
        <v>89</v>
      </c>
      <c r="E70" s="20">
        <v>80</v>
      </c>
      <c r="F70" s="21">
        <v>80</v>
      </c>
      <c r="G70" s="22">
        <v>100</v>
      </c>
      <c r="H70" s="22">
        <v>64</v>
      </c>
      <c r="I70" s="22">
        <v>76.75</v>
      </c>
      <c r="J70" s="22">
        <v>92.25</v>
      </c>
      <c r="K70" s="23">
        <v>115</v>
      </c>
      <c r="L70" s="23" t="s">
        <v>18</v>
      </c>
      <c r="M70" s="23">
        <v>85</v>
      </c>
      <c r="N70" s="1">
        <v>21</v>
      </c>
      <c r="O70" s="24">
        <f>N70/23*100</f>
        <v>91.304347826086953</v>
      </c>
      <c r="P70" s="33">
        <f>0.25*E70+0.25*F70+0.2*((G70+H70+I70)/3)+0.2*((J70+K70)/2) + 0.075*M70+0.025*O70</f>
        <v>85.432608695652178</v>
      </c>
      <c r="Q70" s="38" t="s">
        <v>18</v>
      </c>
      <c r="R70" s="25" t="s">
        <v>18</v>
      </c>
      <c r="S70" s="31" t="s">
        <v>89</v>
      </c>
      <c r="T70" s="30">
        <v>13523095</v>
      </c>
      <c r="U70" s="32">
        <v>49</v>
      </c>
      <c r="V70" s="1" t="s">
        <v>7</v>
      </c>
    </row>
    <row r="71" spans="1:22" x14ac:dyDescent="0.25">
      <c r="A71" s="32">
        <v>50</v>
      </c>
      <c r="B71" s="1" t="s">
        <v>7</v>
      </c>
      <c r="C71" s="30">
        <v>13523097</v>
      </c>
      <c r="D71" s="31" t="s">
        <v>90</v>
      </c>
      <c r="E71" s="20">
        <v>83.5</v>
      </c>
      <c r="F71" s="21">
        <v>59</v>
      </c>
      <c r="G71" s="22">
        <v>73.5</v>
      </c>
      <c r="H71" s="22">
        <v>74.5</v>
      </c>
      <c r="I71" s="22">
        <v>72</v>
      </c>
      <c r="J71" s="22">
        <v>98.25</v>
      </c>
      <c r="K71" s="23">
        <v>115</v>
      </c>
      <c r="L71" s="23" t="s">
        <v>219</v>
      </c>
      <c r="M71" s="23">
        <v>90</v>
      </c>
      <c r="N71" s="1">
        <v>20</v>
      </c>
      <c r="O71" s="24">
        <f>N71/23*100</f>
        <v>86.956521739130437</v>
      </c>
      <c r="P71" s="33">
        <f>0.25*E71+0.25*F71+0.2*((G71+H71+I71)/3)+0.2*((J71+K71)/2) + 0.075*M71+0.025*O71</f>
        <v>80.540579710144939</v>
      </c>
      <c r="Q71" s="38" t="s">
        <v>17</v>
      </c>
      <c r="R71" s="25" t="s">
        <v>20</v>
      </c>
      <c r="S71" s="31" t="s">
        <v>90</v>
      </c>
      <c r="T71" s="30">
        <v>13523097</v>
      </c>
      <c r="U71" s="32">
        <v>50</v>
      </c>
      <c r="V71" s="1" t="s">
        <v>7</v>
      </c>
    </row>
    <row r="72" spans="1:22" x14ac:dyDescent="0.25">
      <c r="A72" s="32">
        <v>51</v>
      </c>
      <c r="B72" s="1" t="s">
        <v>7</v>
      </c>
      <c r="C72" s="30">
        <v>13523099</v>
      </c>
      <c r="D72" s="31" t="s">
        <v>91</v>
      </c>
      <c r="E72" s="20">
        <v>83.5</v>
      </c>
      <c r="F72" s="21">
        <v>87</v>
      </c>
      <c r="G72" s="22">
        <v>75.5</v>
      </c>
      <c r="H72" s="22">
        <v>70</v>
      </c>
      <c r="I72" s="22">
        <v>63</v>
      </c>
      <c r="J72" s="22">
        <v>92.75</v>
      </c>
      <c r="K72" s="23">
        <v>107</v>
      </c>
      <c r="L72" s="23" t="s">
        <v>219</v>
      </c>
      <c r="M72" s="23">
        <v>90</v>
      </c>
      <c r="N72" s="1">
        <v>23</v>
      </c>
      <c r="O72" s="24">
        <f>N72/23*100</f>
        <v>100</v>
      </c>
      <c r="P72" s="33">
        <f>0.25*E72+0.25*F72+0.2*((G72+H72+I72)/3)+0.2*((J72+K72)/2) + 0.075*M72+0.025*O72</f>
        <v>85.75</v>
      </c>
      <c r="Q72" s="38" t="s">
        <v>18</v>
      </c>
      <c r="R72" s="25" t="s">
        <v>18</v>
      </c>
      <c r="S72" s="31" t="s">
        <v>91</v>
      </c>
      <c r="T72" s="30">
        <v>13523099</v>
      </c>
      <c r="U72" s="32">
        <v>51</v>
      </c>
      <c r="V72" s="1" t="s">
        <v>7</v>
      </c>
    </row>
    <row r="73" spans="1:22" x14ac:dyDescent="0.25">
      <c r="A73" s="32">
        <v>52</v>
      </c>
      <c r="B73" s="1" t="s">
        <v>7</v>
      </c>
      <c r="C73" s="30">
        <v>13523101</v>
      </c>
      <c r="D73" s="31" t="s">
        <v>92</v>
      </c>
      <c r="E73" s="20">
        <v>60</v>
      </c>
      <c r="F73" s="21">
        <v>91</v>
      </c>
      <c r="G73" s="22">
        <v>89</v>
      </c>
      <c r="H73" s="22">
        <v>54</v>
      </c>
      <c r="I73" s="22">
        <v>81</v>
      </c>
      <c r="J73" s="22">
        <v>62.25</v>
      </c>
      <c r="K73" s="23">
        <v>115</v>
      </c>
      <c r="L73" s="23" t="s">
        <v>221</v>
      </c>
      <c r="M73" s="23">
        <v>95</v>
      </c>
      <c r="N73" s="1">
        <v>20</v>
      </c>
      <c r="O73" s="24">
        <f>N73/23*100</f>
        <v>86.956521739130437</v>
      </c>
      <c r="P73" s="33">
        <f>0.25*E73+0.25*F73+0.2*((G73+H73+I73)/3)+0.2*((J73+K73)/2) + 0.075*M73+0.025*O73</f>
        <v>79.707246376811597</v>
      </c>
      <c r="Q73" s="38" t="s">
        <v>17</v>
      </c>
      <c r="R73" s="25" t="s">
        <v>20</v>
      </c>
      <c r="S73" s="31" t="s">
        <v>92</v>
      </c>
      <c r="T73" s="30">
        <v>13523101</v>
      </c>
      <c r="U73" s="32">
        <v>52</v>
      </c>
      <c r="V73" s="1" t="s">
        <v>7</v>
      </c>
    </row>
    <row r="74" spans="1:22" x14ac:dyDescent="0.25">
      <c r="A74" s="32">
        <v>53</v>
      </c>
      <c r="B74" s="1" t="s">
        <v>7</v>
      </c>
      <c r="C74" s="30">
        <v>13523103</v>
      </c>
      <c r="D74" s="31" t="s">
        <v>93</v>
      </c>
      <c r="E74" s="20">
        <v>67.5</v>
      </c>
      <c r="F74" s="21">
        <v>59</v>
      </c>
      <c r="G74" s="22">
        <v>84</v>
      </c>
      <c r="H74" s="22">
        <v>84</v>
      </c>
      <c r="I74" s="22">
        <v>71.5</v>
      </c>
      <c r="J74" s="22">
        <v>92.75</v>
      </c>
      <c r="K74" s="23">
        <v>109.5</v>
      </c>
      <c r="L74" s="23" t="s">
        <v>221</v>
      </c>
      <c r="M74" s="23">
        <v>95</v>
      </c>
      <c r="N74" s="1">
        <v>22</v>
      </c>
      <c r="O74" s="24">
        <f>N74/23*100</f>
        <v>95.652173913043484</v>
      </c>
      <c r="P74" s="33">
        <f>0.25*E74+0.25*F74+0.2*((G74+H74+I74)/3)+0.2*((J74+K74)/2) + 0.075*M74+0.025*O74</f>
        <v>77.332971014492756</v>
      </c>
      <c r="Q74" s="38" t="s">
        <v>28</v>
      </c>
      <c r="R74" s="25" t="s">
        <v>20</v>
      </c>
      <c r="S74" s="31" t="s">
        <v>93</v>
      </c>
      <c r="T74" s="30">
        <v>13523103</v>
      </c>
      <c r="U74" s="32">
        <v>53</v>
      </c>
      <c r="V74" s="1" t="s">
        <v>7</v>
      </c>
    </row>
    <row r="75" spans="1:22" x14ac:dyDescent="0.25">
      <c r="A75" s="32">
        <v>54</v>
      </c>
      <c r="B75" s="1" t="s">
        <v>7</v>
      </c>
      <c r="C75" s="30">
        <v>13523105</v>
      </c>
      <c r="D75" s="31" t="s">
        <v>94</v>
      </c>
      <c r="E75" s="20">
        <v>83.5</v>
      </c>
      <c r="F75" s="21">
        <v>50.5</v>
      </c>
      <c r="G75" s="22">
        <v>96</v>
      </c>
      <c r="H75" s="22">
        <v>76</v>
      </c>
      <c r="I75" s="22">
        <v>64.75</v>
      </c>
      <c r="J75" s="22">
        <v>92.75</v>
      </c>
      <c r="K75" s="23">
        <v>106.5</v>
      </c>
      <c r="L75" s="23" t="s">
        <v>219</v>
      </c>
      <c r="M75" s="23">
        <v>90</v>
      </c>
      <c r="N75" s="1">
        <v>22</v>
      </c>
      <c r="O75" s="24">
        <f>N75/23*100</f>
        <v>95.652173913043484</v>
      </c>
      <c r="P75" s="33">
        <f>0.25*E75+0.25*F75+0.2*((G75+H75+I75)/3)+0.2*((J75+K75)/2) + 0.075*M75+0.025*O75</f>
        <v>78.349637681159422</v>
      </c>
      <c r="Q75" s="38" t="s">
        <v>17</v>
      </c>
      <c r="R75" s="25" t="s">
        <v>20</v>
      </c>
      <c r="S75" s="31" t="s">
        <v>94</v>
      </c>
      <c r="T75" s="30">
        <v>13523105</v>
      </c>
      <c r="U75" s="32">
        <v>54</v>
      </c>
      <c r="V75" s="1" t="s">
        <v>7</v>
      </c>
    </row>
    <row r="76" spans="1:22" x14ac:dyDescent="0.25">
      <c r="A76" s="32">
        <v>55</v>
      </c>
      <c r="B76" s="1" t="s">
        <v>7</v>
      </c>
      <c r="C76" s="30">
        <v>13523107</v>
      </c>
      <c r="D76" s="31" t="s">
        <v>95</v>
      </c>
      <c r="E76" s="20">
        <v>66</v>
      </c>
      <c r="F76" s="21">
        <v>74</v>
      </c>
      <c r="G76" s="22">
        <v>70</v>
      </c>
      <c r="H76" s="22">
        <v>61</v>
      </c>
      <c r="I76" s="22">
        <v>90.5</v>
      </c>
      <c r="J76" s="22">
        <v>84.25</v>
      </c>
      <c r="K76" s="23">
        <v>104.5</v>
      </c>
      <c r="L76" s="23" t="s">
        <v>18</v>
      </c>
      <c r="M76" s="23">
        <v>85</v>
      </c>
      <c r="N76" s="1">
        <v>23</v>
      </c>
      <c r="O76" s="24">
        <f>N76/23*100</f>
        <v>100</v>
      </c>
      <c r="P76" s="33">
        <f>0.25*E76+0.25*F76+0.2*((G76+H76+I76)/3)+0.2*((J76+K76)/2) + 0.075*M76+0.025*O76</f>
        <v>77.516666666666666</v>
      </c>
      <c r="Q76" s="38" t="s">
        <v>17</v>
      </c>
      <c r="R76" s="25" t="s">
        <v>20</v>
      </c>
      <c r="S76" s="31" t="s">
        <v>95</v>
      </c>
      <c r="T76" s="30">
        <v>13523107</v>
      </c>
      <c r="U76" s="32">
        <v>55</v>
      </c>
      <c r="V76" s="1" t="s">
        <v>7</v>
      </c>
    </row>
    <row r="77" spans="1:22" x14ac:dyDescent="0.25">
      <c r="A77" s="32">
        <v>56</v>
      </c>
      <c r="B77" s="1" t="s">
        <v>7</v>
      </c>
      <c r="C77" s="30">
        <v>13523109</v>
      </c>
      <c r="D77" s="31" t="s">
        <v>96</v>
      </c>
      <c r="E77" s="20">
        <v>59</v>
      </c>
      <c r="F77" s="21">
        <v>78</v>
      </c>
      <c r="G77" s="22">
        <v>40</v>
      </c>
      <c r="H77" s="22">
        <v>59.5</v>
      </c>
      <c r="I77" s="22">
        <v>71</v>
      </c>
      <c r="J77" s="22">
        <v>84.75</v>
      </c>
      <c r="K77" s="23">
        <v>113</v>
      </c>
      <c r="L77" s="23" t="s">
        <v>219</v>
      </c>
      <c r="M77" s="23">
        <v>90</v>
      </c>
      <c r="N77" s="1">
        <v>23</v>
      </c>
      <c r="O77" s="24">
        <f>N77/23*100</f>
        <v>100</v>
      </c>
      <c r="P77" s="33">
        <f>0.25*E77+0.25*F77+0.2*((G77+H77+I77)/3)+0.2*((J77+K77)/2) + 0.075*M77+0.025*O77</f>
        <v>74.641666666666666</v>
      </c>
      <c r="Q77" s="38" t="s">
        <v>20</v>
      </c>
      <c r="R77" s="25" t="s">
        <v>17</v>
      </c>
      <c r="S77" s="31" t="s">
        <v>96</v>
      </c>
      <c r="T77" s="30">
        <v>13523109</v>
      </c>
      <c r="U77" s="32">
        <v>56</v>
      </c>
      <c r="V77" s="1" t="s">
        <v>7</v>
      </c>
    </row>
    <row r="78" spans="1:22" x14ac:dyDescent="0.25">
      <c r="A78" s="32">
        <v>57</v>
      </c>
      <c r="B78" s="1" t="s">
        <v>7</v>
      </c>
      <c r="C78" s="30">
        <v>13523111</v>
      </c>
      <c r="D78" s="31" t="s">
        <v>97</v>
      </c>
      <c r="E78" s="20">
        <v>86.5</v>
      </c>
      <c r="F78" s="21">
        <v>55</v>
      </c>
      <c r="G78" s="22">
        <v>82</v>
      </c>
      <c r="H78" s="22">
        <v>58</v>
      </c>
      <c r="I78" s="22">
        <v>53.75</v>
      </c>
      <c r="J78" s="22">
        <v>93.35</v>
      </c>
      <c r="K78" s="23">
        <v>94</v>
      </c>
      <c r="L78" s="23" t="s">
        <v>18</v>
      </c>
      <c r="M78" s="23">
        <v>85</v>
      </c>
      <c r="N78" s="1">
        <v>20</v>
      </c>
      <c r="O78" s="24">
        <f>N78/23*100</f>
        <v>86.956521739130437</v>
      </c>
      <c r="P78" s="33">
        <f>0.25*E78+0.25*F78+0.2*((G78+H78+I78)/3)+0.2*((J78+K78)/2) + 0.075*M78+0.025*O78</f>
        <v>75.575579710144936</v>
      </c>
      <c r="Q78" s="38" t="s">
        <v>19</v>
      </c>
      <c r="R78" s="25" t="s">
        <v>17</v>
      </c>
      <c r="S78" s="31" t="s">
        <v>97</v>
      </c>
      <c r="T78" s="30">
        <v>13523111</v>
      </c>
      <c r="U78" s="32">
        <v>57</v>
      </c>
      <c r="V78" s="1" t="s">
        <v>7</v>
      </c>
    </row>
    <row r="79" spans="1:22" x14ac:dyDescent="0.25">
      <c r="A79" s="32">
        <v>58</v>
      </c>
      <c r="B79" s="1" t="s">
        <v>7</v>
      </c>
      <c r="C79" s="30">
        <v>13523113</v>
      </c>
      <c r="D79" s="31" t="s">
        <v>98</v>
      </c>
      <c r="E79" s="20">
        <v>46</v>
      </c>
      <c r="F79" s="21">
        <v>82</v>
      </c>
      <c r="G79" s="22">
        <v>70</v>
      </c>
      <c r="H79" s="22">
        <v>66</v>
      </c>
      <c r="I79" s="22">
        <v>43.25</v>
      </c>
      <c r="J79" s="22">
        <v>96.25</v>
      </c>
      <c r="K79" s="23">
        <v>113</v>
      </c>
      <c r="L79" s="23" t="s">
        <v>219</v>
      </c>
      <c r="M79" s="23">
        <v>90</v>
      </c>
      <c r="N79" s="1">
        <v>20</v>
      </c>
      <c r="O79" s="24">
        <f>N79/23*100</f>
        <v>86.956521739130437</v>
      </c>
      <c r="P79" s="33">
        <f>0.25*E79+0.25*F79+0.2*((G79+H79+I79)/3)+0.2*((J79+K79)/2) + 0.075*M79+0.025*O79</f>
        <v>73.798913043478265</v>
      </c>
      <c r="Q79" s="38" t="s">
        <v>19</v>
      </c>
      <c r="R79" s="25" t="s">
        <v>17</v>
      </c>
      <c r="S79" s="31" t="s">
        <v>98</v>
      </c>
      <c r="T79" s="30">
        <v>13523113</v>
      </c>
      <c r="U79" s="32">
        <v>58</v>
      </c>
      <c r="V79" s="1" t="s">
        <v>7</v>
      </c>
    </row>
    <row r="80" spans="1:22" x14ac:dyDescent="0.25">
      <c r="A80" s="32">
        <v>59</v>
      </c>
      <c r="B80" s="1" t="s">
        <v>7</v>
      </c>
      <c r="C80" s="30">
        <v>13523115</v>
      </c>
      <c r="D80" s="31" t="s">
        <v>99</v>
      </c>
      <c r="E80" s="20">
        <v>67</v>
      </c>
      <c r="F80" s="21">
        <v>88</v>
      </c>
      <c r="G80" s="22">
        <v>84</v>
      </c>
      <c r="H80" s="22">
        <v>70</v>
      </c>
      <c r="I80" s="22">
        <v>73</v>
      </c>
      <c r="J80" s="22">
        <v>93.9</v>
      </c>
      <c r="K80" s="23">
        <v>115</v>
      </c>
      <c r="L80" s="23" t="s">
        <v>18</v>
      </c>
      <c r="M80" s="23">
        <v>85</v>
      </c>
      <c r="N80" s="1">
        <v>19</v>
      </c>
      <c r="O80" s="24">
        <f>N80/23*100</f>
        <v>82.608695652173907</v>
      </c>
      <c r="P80" s="33">
        <f>0.25*E80+0.25*F80+0.2*((G80+H80+I80)/3)+0.2*((J80+K80)/2) + 0.075*M80+0.025*O80</f>
        <v>83.213550724637685</v>
      </c>
      <c r="Q80" s="38" t="s">
        <v>20</v>
      </c>
      <c r="R80" s="25" t="s">
        <v>18</v>
      </c>
      <c r="S80" s="31" t="s">
        <v>99</v>
      </c>
      <c r="T80" s="30">
        <v>13523115</v>
      </c>
      <c r="U80" s="32">
        <v>59</v>
      </c>
      <c r="V80" s="1" t="s">
        <v>7</v>
      </c>
    </row>
    <row r="81" spans="1:22" x14ac:dyDescent="0.25">
      <c r="A81" s="32">
        <v>60</v>
      </c>
      <c r="B81" s="1" t="s">
        <v>7</v>
      </c>
      <c r="C81" s="30">
        <v>13523117</v>
      </c>
      <c r="D81" s="31" t="s">
        <v>100</v>
      </c>
      <c r="E81" s="21">
        <v>80.5</v>
      </c>
      <c r="F81" s="21">
        <v>79</v>
      </c>
      <c r="G81" s="22">
        <v>85</v>
      </c>
      <c r="H81" s="22">
        <v>76</v>
      </c>
      <c r="I81" s="22">
        <v>77.25</v>
      </c>
      <c r="J81" s="22">
        <v>82.9</v>
      </c>
      <c r="K81" s="23">
        <v>115</v>
      </c>
      <c r="L81" s="23" t="s">
        <v>18</v>
      </c>
      <c r="M81" s="23">
        <v>85</v>
      </c>
      <c r="N81" s="1">
        <v>21</v>
      </c>
      <c r="O81" s="24">
        <f>N81/23*100</f>
        <v>91.304347826086953</v>
      </c>
      <c r="P81" s="33">
        <f>0.25*E81+0.25*F81+0.2*((G81+H81+I81)/3)+0.2*((J81+K81)/2) + 0.075*M81+0.025*O81</f>
        <v>84.205942028985504</v>
      </c>
      <c r="Q81" s="38" t="s">
        <v>18</v>
      </c>
      <c r="R81" s="25" t="s">
        <v>18</v>
      </c>
      <c r="S81" s="31" t="s">
        <v>100</v>
      </c>
      <c r="T81" s="30">
        <v>13523117</v>
      </c>
      <c r="U81" s="32">
        <v>60</v>
      </c>
      <c r="V81" s="1" t="s">
        <v>7</v>
      </c>
    </row>
    <row r="82" spans="1:22" x14ac:dyDescent="0.25">
      <c r="A82" s="32">
        <v>61</v>
      </c>
      <c r="B82" s="1" t="s">
        <v>7</v>
      </c>
      <c r="C82" s="30">
        <v>13523119</v>
      </c>
      <c r="D82" s="31" t="s">
        <v>101</v>
      </c>
      <c r="E82" s="21">
        <v>80.5</v>
      </c>
      <c r="F82" s="21">
        <v>72.5</v>
      </c>
      <c r="G82" s="22">
        <v>55</v>
      </c>
      <c r="H82" s="22">
        <v>61</v>
      </c>
      <c r="I82" s="22">
        <v>58.25</v>
      </c>
      <c r="J82" s="22">
        <v>94.9</v>
      </c>
      <c r="K82" s="23">
        <v>114.5</v>
      </c>
      <c r="L82" s="23" t="s">
        <v>18</v>
      </c>
      <c r="M82" s="23">
        <v>85</v>
      </c>
      <c r="N82" s="1">
        <v>21</v>
      </c>
      <c r="O82" s="24">
        <f>N82/23*100</f>
        <v>91.304347826086953</v>
      </c>
      <c r="P82" s="33">
        <f>0.25*E82+0.25*F82+0.2*((G82+H82+I82)/3)+0.2*((J82+K82)/2) + 0.075*M82+0.025*O82</f>
        <v>79.464275362318844</v>
      </c>
      <c r="Q82" s="38" t="s">
        <v>18</v>
      </c>
      <c r="R82" s="25" t="s">
        <v>20</v>
      </c>
      <c r="S82" s="31" t="s">
        <v>101</v>
      </c>
      <c r="T82" s="30">
        <v>13523119</v>
      </c>
      <c r="U82" s="32">
        <v>61</v>
      </c>
      <c r="V82" s="1" t="s">
        <v>7</v>
      </c>
    </row>
    <row r="83" spans="1:22" x14ac:dyDescent="0.25">
      <c r="A83" s="32">
        <v>62</v>
      </c>
      <c r="B83" s="1" t="s">
        <v>7</v>
      </c>
      <c r="C83" s="30">
        <v>13523121</v>
      </c>
      <c r="D83" s="31" t="s">
        <v>102</v>
      </c>
      <c r="E83" s="21">
        <v>33</v>
      </c>
      <c r="F83" s="21">
        <v>57</v>
      </c>
      <c r="G83" s="22">
        <v>55</v>
      </c>
      <c r="H83" s="22">
        <v>62.5</v>
      </c>
      <c r="I83" s="22">
        <v>52.5</v>
      </c>
      <c r="J83" s="22">
        <v>92.25</v>
      </c>
      <c r="K83" s="23">
        <v>104.5</v>
      </c>
      <c r="L83" s="23" t="s">
        <v>219</v>
      </c>
      <c r="M83" s="23">
        <v>90</v>
      </c>
      <c r="N83" s="1">
        <v>19</v>
      </c>
      <c r="O83" s="24">
        <f>N83/23*100</f>
        <v>82.608695652173907</v>
      </c>
      <c r="P83" s="33">
        <f>0.25*E83+0.25*F83+0.2*((G83+H83+I83)/3)+0.2*((J83+K83)/2) + 0.075*M83+0.025*O83</f>
        <v>62.323550724637684</v>
      </c>
      <c r="Q83" s="38" t="s">
        <v>17</v>
      </c>
      <c r="R83" s="25" t="s">
        <v>19</v>
      </c>
      <c r="S83" s="31" t="s">
        <v>102</v>
      </c>
      <c r="T83" s="30">
        <v>13523121</v>
      </c>
      <c r="U83" s="32">
        <v>62</v>
      </c>
      <c r="V83" s="1" t="s">
        <v>7</v>
      </c>
    </row>
    <row r="84" spans="1:22" x14ac:dyDescent="0.25">
      <c r="A84" s="32">
        <v>1</v>
      </c>
      <c r="B84" s="1" t="s">
        <v>8</v>
      </c>
      <c r="C84" s="30">
        <v>13523002</v>
      </c>
      <c r="D84" s="31" t="s">
        <v>103</v>
      </c>
      <c r="E84" s="21">
        <v>85</v>
      </c>
      <c r="F84" s="21">
        <v>72.5</v>
      </c>
      <c r="G84" s="22">
        <v>90.5</v>
      </c>
      <c r="H84" s="22">
        <v>80.5</v>
      </c>
      <c r="I84" s="22">
        <v>71</v>
      </c>
      <c r="J84" s="22">
        <v>100.6</v>
      </c>
      <c r="K84" s="23">
        <v>115</v>
      </c>
      <c r="L84" s="23" t="s">
        <v>223</v>
      </c>
      <c r="M84" s="23">
        <v>90</v>
      </c>
      <c r="N84" s="1">
        <v>27</v>
      </c>
      <c r="O84" s="24">
        <f>N85/29 * 100</f>
        <v>100</v>
      </c>
      <c r="P84" s="33">
        <f>0.25*E84+0.25*F84+0.2*((G84+H84+I84)/3)+0.2*((J84+K84)/2) + 0.075*M84+0.025*O84</f>
        <v>86.318333333333342</v>
      </c>
      <c r="Q84" s="38" t="s">
        <v>20</v>
      </c>
      <c r="R84" s="25" t="s">
        <v>18</v>
      </c>
      <c r="S84" s="31" t="s">
        <v>103</v>
      </c>
      <c r="T84" s="30">
        <v>13523002</v>
      </c>
      <c r="U84" s="32">
        <v>1</v>
      </c>
      <c r="V84" s="1" t="s">
        <v>8</v>
      </c>
    </row>
    <row r="85" spans="1:22" x14ac:dyDescent="0.25">
      <c r="A85" s="32">
        <v>2</v>
      </c>
      <c r="B85" s="1" t="s">
        <v>8</v>
      </c>
      <c r="C85" s="30">
        <v>13523004</v>
      </c>
      <c r="D85" s="31" t="s">
        <v>104</v>
      </c>
      <c r="E85" s="21">
        <v>85</v>
      </c>
      <c r="F85" s="21">
        <v>56</v>
      </c>
      <c r="G85" s="22">
        <v>63</v>
      </c>
      <c r="H85" s="22">
        <v>31.5</v>
      </c>
      <c r="I85" s="22">
        <v>58</v>
      </c>
      <c r="J85" s="22">
        <v>87.75</v>
      </c>
      <c r="K85" s="23">
        <v>114.5</v>
      </c>
      <c r="L85" s="23" t="s">
        <v>221</v>
      </c>
      <c r="M85" s="23">
        <v>95</v>
      </c>
      <c r="N85" s="1">
        <v>29</v>
      </c>
      <c r="O85" s="24">
        <f>N86/29 * 100</f>
        <v>86.206896551724128</v>
      </c>
      <c r="P85" s="33">
        <f>0.25*E85+0.25*F85+0.2*((G85+H85+I85)/3)+0.2*((J85+K85)/2) + 0.075*M85+0.025*O85</f>
        <v>74.92183908045979</v>
      </c>
      <c r="Q85" s="38" t="s">
        <v>20</v>
      </c>
      <c r="R85" s="25" t="s">
        <v>17</v>
      </c>
      <c r="S85" s="31" t="s">
        <v>104</v>
      </c>
      <c r="T85" s="30">
        <v>13523004</v>
      </c>
      <c r="U85" s="32">
        <v>2</v>
      </c>
      <c r="V85" s="1" t="s">
        <v>8</v>
      </c>
    </row>
    <row r="86" spans="1:22" x14ac:dyDescent="0.25">
      <c r="A86" s="32">
        <v>3</v>
      </c>
      <c r="B86" s="1" t="s">
        <v>8</v>
      </c>
      <c r="C86" s="30">
        <v>13523006</v>
      </c>
      <c r="D86" s="31" t="s">
        <v>105</v>
      </c>
      <c r="E86" s="21">
        <v>81.5</v>
      </c>
      <c r="F86" s="21">
        <v>65</v>
      </c>
      <c r="G86" s="22">
        <v>84</v>
      </c>
      <c r="H86" s="22">
        <v>55.5</v>
      </c>
      <c r="I86" s="22">
        <v>68.5</v>
      </c>
      <c r="J86" s="22">
        <v>104.35</v>
      </c>
      <c r="K86" s="23">
        <v>109.5</v>
      </c>
      <c r="L86" s="23" t="s">
        <v>18</v>
      </c>
      <c r="M86" s="23">
        <v>85</v>
      </c>
      <c r="N86" s="1">
        <v>25</v>
      </c>
      <c r="O86" s="24">
        <f>N87/29 * 100</f>
        <v>100</v>
      </c>
      <c r="P86" s="33">
        <f>0.25*E86+0.25*F86+0.2*((G86+H86+I86)/3)+0.2*((J86+K86)/2) + 0.075*M86+0.025*O86</f>
        <v>80.751666666666665</v>
      </c>
      <c r="Q86" s="38" t="s">
        <v>18</v>
      </c>
      <c r="R86" s="25" t="s">
        <v>20</v>
      </c>
      <c r="S86" s="31" t="s">
        <v>105</v>
      </c>
      <c r="T86" s="30">
        <v>13523006</v>
      </c>
      <c r="U86" s="32">
        <v>3</v>
      </c>
      <c r="V86" s="1" t="s">
        <v>8</v>
      </c>
    </row>
    <row r="87" spans="1:22" x14ac:dyDescent="0.25">
      <c r="A87" s="32">
        <v>4</v>
      </c>
      <c r="B87" s="1" t="s">
        <v>8</v>
      </c>
      <c r="C87" s="30">
        <v>13523008</v>
      </c>
      <c r="D87" s="31" t="s">
        <v>106</v>
      </c>
      <c r="E87" s="21">
        <v>75</v>
      </c>
      <c r="F87" s="21">
        <v>80</v>
      </c>
      <c r="G87" s="22">
        <v>75</v>
      </c>
      <c r="H87" s="22">
        <v>85</v>
      </c>
      <c r="I87" s="22">
        <v>82.5</v>
      </c>
      <c r="J87" s="22">
        <v>98.25</v>
      </c>
      <c r="K87" s="23">
        <v>115</v>
      </c>
      <c r="L87" s="23" t="s">
        <v>221</v>
      </c>
      <c r="M87" s="23">
        <v>95</v>
      </c>
      <c r="N87" s="1">
        <v>29</v>
      </c>
      <c r="O87" s="24">
        <f>N88/29 * 100</f>
        <v>100</v>
      </c>
      <c r="P87" s="33">
        <f>0.25*E87+0.25*F87+0.2*((G87+H87+I87)/3)+0.2*((J87+K87)/2) + 0.075*M87+0.025*O87</f>
        <v>85.866666666666674</v>
      </c>
      <c r="Q87" s="38" t="s">
        <v>18</v>
      </c>
      <c r="R87" s="25" t="s">
        <v>18</v>
      </c>
      <c r="S87" s="31" t="s">
        <v>106</v>
      </c>
      <c r="T87" s="30">
        <v>13523008</v>
      </c>
      <c r="U87" s="32">
        <v>4</v>
      </c>
      <c r="V87" s="1" t="s">
        <v>8</v>
      </c>
    </row>
    <row r="88" spans="1:22" x14ac:dyDescent="0.25">
      <c r="A88" s="32">
        <v>5</v>
      </c>
      <c r="B88" s="1" t="s">
        <v>8</v>
      </c>
      <c r="C88" s="30">
        <v>13523010</v>
      </c>
      <c r="D88" s="31" t="s">
        <v>107</v>
      </c>
      <c r="E88" s="21">
        <v>97</v>
      </c>
      <c r="F88" s="21">
        <v>100</v>
      </c>
      <c r="G88" s="22">
        <v>92</v>
      </c>
      <c r="H88" s="22">
        <v>89</v>
      </c>
      <c r="I88" s="22">
        <v>97</v>
      </c>
      <c r="J88" s="22">
        <v>62.25</v>
      </c>
      <c r="K88" s="23">
        <v>107</v>
      </c>
      <c r="L88" s="23" t="s">
        <v>219</v>
      </c>
      <c r="M88" s="23">
        <v>90</v>
      </c>
      <c r="N88" s="1">
        <v>29</v>
      </c>
      <c r="O88" s="24">
        <f>N89/29 * 100</f>
        <v>89.65517241379311</v>
      </c>
      <c r="P88" s="33">
        <f>0.25*E88+0.25*F88+0.2*((G88+H88+I88)/3)+0.2*((J88+K88)/2) + 0.075*M88+0.025*O88</f>
        <v>93.699712643678154</v>
      </c>
      <c r="Q88" s="38" t="s">
        <v>18</v>
      </c>
      <c r="R88" s="25" t="s">
        <v>18</v>
      </c>
      <c r="S88" s="31" t="s">
        <v>107</v>
      </c>
      <c r="T88" s="30">
        <v>13523010</v>
      </c>
      <c r="U88" s="32">
        <v>5</v>
      </c>
      <c r="V88" s="1" t="s">
        <v>8</v>
      </c>
    </row>
    <row r="89" spans="1:22" x14ac:dyDescent="0.25">
      <c r="A89" s="32">
        <v>6</v>
      </c>
      <c r="B89" s="1" t="s">
        <v>8</v>
      </c>
      <c r="C89" s="30">
        <v>13523012</v>
      </c>
      <c r="D89" s="31" t="s">
        <v>108</v>
      </c>
      <c r="E89" s="21">
        <v>50</v>
      </c>
      <c r="F89" s="21">
        <v>23</v>
      </c>
      <c r="G89" s="22">
        <v>84.5</v>
      </c>
      <c r="H89" s="22">
        <v>30</v>
      </c>
      <c r="I89" s="22">
        <v>45</v>
      </c>
      <c r="J89" s="22">
        <v>88.75</v>
      </c>
      <c r="K89" s="23">
        <v>115</v>
      </c>
      <c r="L89" s="23" t="s">
        <v>20</v>
      </c>
      <c r="M89" s="23">
        <v>80</v>
      </c>
      <c r="N89" s="1">
        <v>26</v>
      </c>
      <c r="O89" s="24">
        <f>N90/29 * 100</f>
        <v>96.551724137931032</v>
      </c>
      <c r="P89" s="33">
        <f>0.25*E89+0.25*F89+0.2*((G89+H89+I89)/3)+0.2*((J89+K89)/2) + 0.075*M89+0.025*O89</f>
        <v>57.67212643678161</v>
      </c>
      <c r="Q89" s="38" t="s">
        <v>20</v>
      </c>
      <c r="R89" s="25" t="s">
        <v>21</v>
      </c>
      <c r="S89" s="31" t="s">
        <v>108</v>
      </c>
      <c r="T89" s="30">
        <v>13523012</v>
      </c>
      <c r="U89" s="32">
        <v>6</v>
      </c>
      <c r="V89" s="1" t="s">
        <v>8</v>
      </c>
    </row>
    <row r="90" spans="1:22" x14ac:dyDescent="0.25">
      <c r="A90" s="32">
        <v>7</v>
      </c>
      <c r="B90" s="1" t="s">
        <v>8</v>
      </c>
      <c r="C90" s="30">
        <v>13523014</v>
      </c>
      <c r="D90" s="31" t="s">
        <v>109</v>
      </c>
      <c r="E90" s="21">
        <v>68</v>
      </c>
      <c r="F90" s="21">
        <v>74</v>
      </c>
      <c r="G90" s="22">
        <v>78.5</v>
      </c>
      <c r="H90" s="22">
        <v>52</v>
      </c>
      <c r="I90" s="22">
        <v>86.5</v>
      </c>
      <c r="J90" s="22">
        <v>98.25</v>
      </c>
      <c r="K90" s="23">
        <v>76.924999999999997</v>
      </c>
      <c r="L90" s="23" t="s">
        <v>219</v>
      </c>
      <c r="M90" s="23">
        <v>90</v>
      </c>
      <c r="N90" s="1">
        <v>28</v>
      </c>
      <c r="O90" s="24">
        <f>N91/29 * 100</f>
        <v>100</v>
      </c>
      <c r="P90" s="33">
        <f>0.25*E90+0.25*F90+0.2*((G90+H90+I90)/3)+0.2*((J90+K90)/2) + 0.075*M90+0.025*O90</f>
        <v>76.734166666666667</v>
      </c>
      <c r="Q90" s="38" t="s">
        <v>20</v>
      </c>
      <c r="R90" s="25" t="s">
        <v>20</v>
      </c>
      <c r="S90" s="31" t="s">
        <v>109</v>
      </c>
      <c r="T90" s="30">
        <v>13523014</v>
      </c>
      <c r="U90" s="32">
        <v>7</v>
      </c>
      <c r="V90" s="1" t="s">
        <v>8</v>
      </c>
    </row>
    <row r="91" spans="1:22" x14ac:dyDescent="0.25">
      <c r="A91" s="32">
        <v>8</v>
      </c>
      <c r="B91" s="1" t="s">
        <v>8</v>
      </c>
      <c r="C91" s="30">
        <v>13523016</v>
      </c>
      <c r="D91" s="31" t="s">
        <v>110</v>
      </c>
      <c r="E91" s="21">
        <v>69</v>
      </c>
      <c r="F91" s="21">
        <v>46</v>
      </c>
      <c r="G91" s="22">
        <v>66.5</v>
      </c>
      <c r="H91" s="22">
        <v>35</v>
      </c>
      <c r="I91" s="22">
        <v>36.25</v>
      </c>
      <c r="J91" s="22">
        <v>84.75</v>
      </c>
      <c r="K91" s="23">
        <v>82</v>
      </c>
      <c r="L91" s="23" t="s">
        <v>20</v>
      </c>
      <c r="M91" s="23">
        <v>80</v>
      </c>
      <c r="N91" s="1">
        <v>29</v>
      </c>
      <c r="O91" s="24">
        <f>N92/29 * 100</f>
        <v>100</v>
      </c>
      <c r="P91" s="33">
        <f>0.25*E91+0.25*F91+0.2*((G91+H91+I91)/3)+0.2*((J91+K91)/2) + 0.075*M91+0.025*O91</f>
        <v>63.108333333333334</v>
      </c>
      <c r="Q91" s="38" t="s">
        <v>17</v>
      </c>
      <c r="R91" s="25" t="s">
        <v>19</v>
      </c>
      <c r="S91" s="31" t="s">
        <v>110</v>
      </c>
      <c r="T91" s="30">
        <v>13523016</v>
      </c>
      <c r="U91" s="32">
        <v>8</v>
      </c>
      <c r="V91" s="1" t="s">
        <v>8</v>
      </c>
    </row>
    <row r="92" spans="1:22" x14ac:dyDescent="0.25">
      <c r="A92" s="32">
        <v>9</v>
      </c>
      <c r="B92" s="1" t="s">
        <v>8</v>
      </c>
      <c r="C92" s="30">
        <v>13523018</v>
      </c>
      <c r="D92" s="31" t="s">
        <v>111</v>
      </c>
      <c r="E92" s="21">
        <v>77.5</v>
      </c>
      <c r="F92" s="21">
        <v>73</v>
      </c>
      <c r="G92" s="22">
        <v>59.5</v>
      </c>
      <c r="H92" s="22">
        <v>79.5</v>
      </c>
      <c r="I92" s="22">
        <v>76.25</v>
      </c>
      <c r="J92" s="22">
        <v>98.45</v>
      </c>
      <c r="K92" s="23">
        <v>115</v>
      </c>
      <c r="L92" s="23" t="s">
        <v>20</v>
      </c>
      <c r="M92" s="23">
        <v>85</v>
      </c>
      <c r="N92" s="1">
        <v>29</v>
      </c>
      <c r="O92" s="24">
        <f>N93/29 * 100</f>
        <v>96.551724137931032</v>
      </c>
      <c r="P92" s="33">
        <f>0.25*E92+0.25*F92+0.2*((G92+H92+I92)/3)+0.2*((J92+K92)/2) + 0.075*M92+0.025*O92</f>
        <v>82.108793103448264</v>
      </c>
      <c r="Q92" s="38" t="s">
        <v>213</v>
      </c>
      <c r="R92" s="25" t="s">
        <v>18</v>
      </c>
      <c r="S92" s="31" t="s">
        <v>111</v>
      </c>
      <c r="T92" s="30">
        <v>13523018</v>
      </c>
      <c r="U92" s="32">
        <v>9</v>
      </c>
      <c r="V92" s="1" t="s">
        <v>8</v>
      </c>
    </row>
    <row r="93" spans="1:22" x14ac:dyDescent="0.25">
      <c r="A93" s="32">
        <v>10</v>
      </c>
      <c r="B93" s="1" t="s">
        <v>8</v>
      </c>
      <c r="C93" s="30">
        <v>13523020</v>
      </c>
      <c r="D93" s="31" t="s">
        <v>112</v>
      </c>
      <c r="E93" s="21">
        <v>67</v>
      </c>
      <c r="F93" s="21">
        <v>77</v>
      </c>
      <c r="G93" s="22">
        <v>67</v>
      </c>
      <c r="H93" s="22">
        <v>37</v>
      </c>
      <c r="I93" s="22">
        <v>42.25</v>
      </c>
      <c r="J93" s="22">
        <v>85.25</v>
      </c>
      <c r="K93" s="23">
        <v>85</v>
      </c>
      <c r="L93" s="23" t="s">
        <v>18</v>
      </c>
      <c r="M93" s="23">
        <v>85</v>
      </c>
      <c r="N93" s="1">
        <v>28</v>
      </c>
      <c r="O93" s="24">
        <f>N94/29 * 100</f>
        <v>93.103448275862064</v>
      </c>
      <c r="P93" s="33">
        <f>0.25*E93+0.25*F93+0.2*((G93+H93+I93)/3)+0.2*((J93+K93)/2) + 0.075*M93+0.025*O93</f>
        <v>71.477586206896561</v>
      </c>
      <c r="Q93" s="38" t="s">
        <v>213</v>
      </c>
      <c r="R93" s="25" t="s">
        <v>17</v>
      </c>
      <c r="S93" s="31" t="s">
        <v>112</v>
      </c>
      <c r="T93" s="30">
        <v>13523020</v>
      </c>
      <c r="U93" s="32">
        <v>10</v>
      </c>
      <c r="V93" s="1" t="s">
        <v>8</v>
      </c>
    </row>
    <row r="94" spans="1:22" x14ac:dyDescent="0.25">
      <c r="A94" s="32">
        <v>11</v>
      </c>
      <c r="B94" s="1" t="s">
        <v>8</v>
      </c>
      <c r="C94" s="30">
        <v>13523022</v>
      </c>
      <c r="D94" s="31" t="s">
        <v>113</v>
      </c>
      <c r="E94" s="21">
        <v>43</v>
      </c>
      <c r="F94" s="21">
        <v>43.5</v>
      </c>
      <c r="G94" s="22">
        <v>59</v>
      </c>
      <c r="H94" s="22">
        <v>42</v>
      </c>
      <c r="I94" s="22">
        <v>64.5</v>
      </c>
      <c r="J94" s="22">
        <v>83.25</v>
      </c>
      <c r="K94" s="23">
        <v>94.05</v>
      </c>
      <c r="L94" s="23" t="s">
        <v>222</v>
      </c>
      <c r="M94" s="23">
        <v>85</v>
      </c>
      <c r="N94" s="1">
        <v>27</v>
      </c>
      <c r="O94" s="24">
        <f>N95/29 * 100</f>
        <v>96.551724137931032</v>
      </c>
      <c r="P94" s="33">
        <f>0.25*E94+0.25*F94+0.2*((G94+H94+I94)/3)+0.2*((J94+K94)/2) + 0.075*M94+0.025*O94</f>
        <v>59.177126436781613</v>
      </c>
      <c r="Q94" s="38" t="s">
        <v>214</v>
      </c>
      <c r="R94" s="25" t="s">
        <v>21</v>
      </c>
      <c r="S94" s="31" t="s">
        <v>113</v>
      </c>
      <c r="T94" s="30">
        <v>13523022</v>
      </c>
      <c r="U94" s="32">
        <v>11</v>
      </c>
      <c r="V94" s="1" t="s">
        <v>8</v>
      </c>
    </row>
    <row r="95" spans="1:22" x14ac:dyDescent="0.25">
      <c r="A95" s="32">
        <v>12</v>
      </c>
      <c r="B95" s="1" t="s">
        <v>8</v>
      </c>
      <c r="C95" s="30">
        <v>13523024</v>
      </c>
      <c r="D95" s="31" t="s">
        <v>114</v>
      </c>
      <c r="E95" s="21">
        <v>68</v>
      </c>
      <c r="F95" s="21">
        <v>57</v>
      </c>
      <c r="G95" s="22">
        <v>80</v>
      </c>
      <c r="H95" s="22">
        <v>56.5</v>
      </c>
      <c r="I95" s="22">
        <v>61</v>
      </c>
      <c r="J95" s="22">
        <v>86</v>
      </c>
      <c r="K95" s="23">
        <v>97.5</v>
      </c>
      <c r="L95" s="23" t="s">
        <v>18</v>
      </c>
      <c r="M95" s="23">
        <v>85</v>
      </c>
      <c r="N95" s="1">
        <v>28</v>
      </c>
      <c r="O95" s="24">
        <f>N96/29 * 100</f>
        <v>100</v>
      </c>
      <c r="P95" s="33">
        <f>0.25*E95+0.25*F95+0.2*((G95+H95+I95)/3)+0.2*((J95+K95)/2) + 0.075*M95+0.025*O95</f>
        <v>71.641666666666666</v>
      </c>
      <c r="Q95" s="38" t="s">
        <v>17</v>
      </c>
      <c r="R95" s="25" t="s">
        <v>17</v>
      </c>
      <c r="S95" s="31" t="s">
        <v>114</v>
      </c>
      <c r="T95" s="30">
        <v>13523024</v>
      </c>
      <c r="U95" s="32">
        <v>12</v>
      </c>
      <c r="V95" s="1" t="s">
        <v>8</v>
      </c>
    </row>
    <row r="96" spans="1:22" x14ac:dyDescent="0.25">
      <c r="A96" s="32">
        <v>13</v>
      </c>
      <c r="B96" s="1" t="s">
        <v>8</v>
      </c>
      <c r="C96" s="30">
        <v>13523026</v>
      </c>
      <c r="D96" s="31" t="s">
        <v>115</v>
      </c>
      <c r="E96" s="21">
        <v>72</v>
      </c>
      <c r="F96" s="21">
        <v>88</v>
      </c>
      <c r="G96" s="22">
        <v>49.5</v>
      </c>
      <c r="H96" s="22">
        <v>62</v>
      </c>
      <c r="I96" s="22">
        <v>59.5</v>
      </c>
      <c r="J96" s="22">
        <v>95.25</v>
      </c>
      <c r="K96" s="23">
        <v>108</v>
      </c>
      <c r="L96" s="23" t="s">
        <v>219</v>
      </c>
      <c r="M96" s="23">
        <v>90</v>
      </c>
      <c r="N96" s="1">
        <v>29</v>
      </c>
      <c r="O96" s="24">
        <f>N97/29 * 100</f>
        <v>89.65517241379311</v>
      </c>
      <c r="P96" s="33">
        <f>0.25*E96+0.25*F96+0.2*((G96+H96+I96)/3)+0.2*((J96+K96)/2) + 0.075*M96+0.025*O96</f>
        <v>80.71637931034482</v>
      </c>
      <c r="Q96" s="38" t="s">
        <v>21</v>
      </c>
      <c r="R96" s="25" t="s">
        <v>20</v>
      </c>
      <c r="S96" s="31" t="s">
        <v>115</v>
      </c>
      <c r="T96" s="30">
        <v>13523026</v>
      </c>
      <c r="U96" s="32">
        <v>13</v>
      </c>
      <c r="V96" s="1" t="s">
        <v>8</v>
      </c>
    </row>
    <row r="97" spans="1:22" x14ac:dyDescent="0.25">
      <c r="A97" s="32">
        <v>14</v>
      </c>
      <c r="B97" s="1" t="s">
        <v>8</v>
      </c>
      <c r="C97" s="30">
        <v>13523028</v>
      </c>
      <c r="D97" s="31" t="s">
        <v>116</v>
      </c>
      <c r="E97" s="21">
        <v>59</v>
      </c>
      <c r="F97" s="21">
        <v>58</v>
      </c>
      <c r="G97" s="22">
        <v>47</v>
      </c>
      <c r="H97" s="22">
        <v>60</v>
      </c>
      <c r="I97" s="22">
        <v>64.5</v>
      </c>
      <c r="J97" s="22">
        <v>90.75</v>
      </c>
      <c r="K97" s="23">
        <v>93.5</v>
      </c>
      <c r="L97" s="23" t="s">
        <v>18</v>
      </c>
      <c r="M97" s="23">
        <v>85</v>
      </c>
      <c r="N97" s="1">
        <v>26</v>
      </c>
      <c r="O97" s="24">
        <f>N98/29 * 100</f>
        <v>93.103448275862064</v>
      </c>
      <c r="P97" s="33">
        <f>0.25*E97+0.25*F97+0.2*((G97+H97+I97)/3)+0.2*((J97+K97)/2) + 0.075*M97+0.025*O97</f>
        <v>67.810919540229889</v>
      </c>
      <c r="Q97" s="38" t="s">
        <v>214</v>
      </c>
      <c r="R97" s="25" t="s">
        <v>19</v>
      </c>
      <c r="S97" s="31" t="s">
        <v>116</v>
      </c>
      <c r="T97" s="30">
        <v>13523028</v>
      </c>
      <c r="U97" s="32">
        <v>14</v>
      </c>
      <c r="V97" s="1" t="s">
        <v>8</v>
      </c>
    </row>
    <row r="98" spans="1:22" x14ac:dyDescent="0.25">
      <c r="A98" s="32">
        <v>15</v>
      </c>
      <c r="B98" s="1" t="s">
        <v>8</v>
      </c>
      <c r="C98" s="30">
        <v>13523030</v>
      </c>
      <c r="D98" s="31" t="s">
        <v>117</v>
      </c>
      <c r="E98" s="21">
        <v>94</v>
      </c>
      <c r="F98" s="21">
        <v>90</v>
      </c>
      <c r="G98" s="22">
        <v>76</v>
      </c>
      <c r="H98" s="22">
        <v>82</v>
      </c>
      <c r="I98" s="22">
        <v>77.75</v>
      </c>
      <c r="J98" s="22">
        <v>80.25</v>
      </c>
      <c r="K98" s="23">
        <v>97.5</v>
      </c>
      <c r="L98" s="23" t="s">
        <v>20</v>
      </c>
      <c r="M98" s="23">
        <v>80</v>
      </c>
      <c r="N98" s="1">
        <v>27</v>
      </c>
      <c r="O98" s="24">
        <f>N99/29 * 100</f>
        <v>100</v>
      </c>
      <c r="P98" s="33">
        <f>0.25*E98+0.25*F98+0.2*((G98+H98+I98)/3)+0.2*((J98+K98)/2) + 0.075*M98+0.025*O98</f>
        <v>87.991666666666674</v>
      </c>
      <c r="Q98" s="38" t="s">
        <v>213</v>
      </c>
      <c r="R98" s="25" t="s">
        <v>18</v>
      </c>
      <c r="S98" s="31" t="s">
        <v>117</v>
      </c>
      <c r="T98" s="30">
        <v>13523030</v>
      </c>
      <c r="U98" s="32">
        <v>15</v>
      </c>
      <c r="V98" s="1" t="s">
        <v>8</v>
      </c>
    </row>
    <row r="99" spans="1:22" x14ac:dyDescent="0.25">
      <c r="A99" s="32">
        <v>16</v>
      </c>
      <c r="B99" s="1" t="s">
        <v>8</v>
      </c>
      <c r="C99" s="30">
        <v>13523032</v>
      </c>
      <c r="D99" s="31" t="s">
        <v>118</v>
      </c>
      <c r="E99" s="21">
        <v>66</v>
      </c>
      <c r="F99" s="21">
        <v>70.5</v>
      </c>
      <c r="G99" s="22">
        <v>72</v>
      </c>
      <c r="H99" s="22">
        <v>61</v>
      </c>
      <c r="I99" s="22">
        <v>61.25</v>
      </c>
      <c r="J99" s="22">
        <v>104.35</v>
      </c>
      <c r="K99" s="23">
        <v>105.5</v>
      </c>
      <c r="L99" s="23" t="s">
        <v>222</v>
      </c>
      <c r="M99" s="23">
        <v>85</v>
      </c>
      <c r="N99" s="1">
        <v>29</v>
      </c>
      <c r="O99" s="24">
        <f>N100/29 * 100</f>
        <v>93.103448275862064</v>
      </c>
      <c r="P99" s="33">
        <f>0.25*E99+0.25*F99+0.2*((G99+H99+I99)/3)+0.2*((J99+K99)/2) + 0.075*M99+0.025*O99</f>
        <v>76.762586206896557</v>
      </c>
      <c r="Q99" s="38" t="s">
        <v>213</v>
      </c>
      <c r="R99" s="25" t="s">
        <v>20</v>
      </c>
      <c r="S99" s="31" t="s">
        <v>118</v>
      </c>
      <c r="T99" s="30">
        <v>13523032</v>
      </c>
      <c r="U99" s="32">
        <v>16</v>
      </c>
      <c r="V99" s="1" t="s">
        <v>8</v>
      </c>
    </row>
    <row r="100" spans="1:22" x14ac:dyDescent="0.25">
      <c r="A100" s="32">
        <v>17</v>
      </c>
      <c r="B100" s="1" t="s">
        <v>8</v>
      </c>
      <c r="C100" s="30">
        <v>13523034</v>
      </c>
      <c r="D100" s="31" t="s">
        <v>119</v>
      </c>
      <c r="E100" s="21">
        <v>86.5</v>
      </c>
      <c r="F100" s="21">
        <v>64</v>
      </c>
      <c r="G100" s="22">
        <v>91</v>
      </c>
      <c r="H100" s="22">
        <v>60.5</v>
      </c>
      <c r="I100" s="22">
        <v>74</v>
      </c>
      <c r="J100" s="22">
        <v>63.75</v>
      </c>
      <c r="K100" s="23">
        <v>106</v>
      </c>
      <c r="L100" s="23" t="s">
        <v>222</v>
      </c>
      <c r="M100" s="23">
        <v>85</v>
      </c>
      <c r="N100" s="1">
        <v>27</v>
      </c>
      <c r="O100" s="24">
        <f>N101/29 * 100</f>
        <v>100</v>
      </c>
      <c r="P100" s="33">
        <f>0.25*E100+0.25*F100+0.2*((G100+H100+I100)/3)+0.2*((J100+K100)/2) + 0.075*M100+0.025*O100</f>
        <v>78.508333333333326</v>
      </c>
      <c r="Q100" s="38" t="s">
        <v>18</v>
      </c>
      <c r="R100" s="25" t="s">
        <v>20</v>
      </c>
      <c r="S100" s="31" t="s">
        <v>119</v>
      </c>
      <c r="T100" s="30">
        <v>13523034</v>
      </c>
      <c r="U100" s="32">
        <v>17</v>
      </c>
      <c r="V100" s="1" t="s">
        <v>8</v>
      </c>
    </row>
    <row r="101" spans="1:22" x14ac:dyDescent="0.25">
      <c r="A101" s="32">
        <v>18</v>
      </c>
      <c r="B101" s="1" t="s">
        <v>8</v>
      </c>
      <c r="C101" s="30">
        <v>13523036</v>
      </c>
      <c r="D101" s="31" t="s">
        <v>120</v>
      </c>
      <c r="E101" s="21">
        <v>73</v>
      </c>
      <c r="F101" s="21">
        <v>77</v>
      </c>
      <c r="G101" s="22">
        <v>89</v>
      </c>
      <c r="H101" s="22">
        <v>72</v>
      </c>
      <c r="I101" s="22">
        <v>79.5</v>
      </c>
      <c r="J101" s="22">
        <v>101</v>
      </c>
      <c r="K101" s="23">
        <v>115</v>
      </c>
      <c r="L101" s="23" t="s">
        <v>221</v>
      </c>
      <c r="M101" s="23">
        <v>95</v>
      </c>
      <c r="N101" s="1">
        <v>29</v>
      </c>
      <c r="O101" s="24">
        <f>N102/29 * 100</f>
        <v>100</v>
      </c>
      <c r="P101" s="33">
        <f>0.25*E101+0.25*F101+0.2*((G101+H101+I101)/3)+0.2*((J101+K101)/2) + 0.075*M101+0.025*O101</f>
        <v>84.758333333333326</v>
      </c>
      <c r="Q101" s="38" t="s">
        <v>18</v>
      </c>
      <c r="R101" s="25" t="s">
        <v>18</v>
      </c>
      <c r="S101" s="31" t="s">
        <v>120</v>
      </c>
      <c r="T101" s="30">
        <v>13523036</v>
      </c>
      <c r="U101" s="32">
        <v>18</v>
      </c>
      <c r="V101" s="1" t="s">
        <v>8</v>
      </c>
    </row>
    <row r="102" spans="1:22" x14ac:dyDescent="0.25">
      <c r="A102" s="32">
        <v>19</v>
      </c>
      <c r="B102" s="1" t="s">
        <v>8</v>
      </c>
      <c r="C102" s="30">
        <v>13523038</v>
      </c>
      <c r="D102" s="31" t="s">
        <v>121</v>
      </c>
      <c r="E102" s="21">
        <v>41</v>
      </c>
      <c r="F102" s="21">
        <v>84.5</v>
      </c>
      <c r="G102" s="22">
        <v>81</v>
      </c>
      <c r="H102" s="22">
        <v>48.5</v>
      </c>
      <c r="I102" s="22">
        <v>39.75</v>
      </c>
      <c r="J102" s="22">
        <v>94.95</v>
      </c>
      <c r="K102" s="23">
        <v>85</v>
      </c>
      <c r="L102" s="23" t="s">
        <v>219</v>
      </c>
      <c r="M102" s="23">
        <v>90</v>
      </c>
      <c r="N102" s="1">
        <v>29</v>
      </c>
      <c r="O102" s="24">
        <f>N103/29 * 100</f>
        <v>100</v>
      </c>
      <c r="P102" s="33">
        <f>0.25*E102+0.25*F102+0.2*((G102+H102+I102)/3)+0.2*((J102+K102)/2) + 0.075*M102+0.025*O102</f>
        <v>69.903333333333336</v>
      </c>
      <c r="Q102" s="38" t="s">
        <v>20</v>
      </c>
      <c r="R102" s="25" t="s">
        <v>17</v>
      </c>
      <c r="S102" s="31" t="s">
        <v>121</v>
      </c>
      <c r="T102" s="30">
        <v>13523038</v>
      </c>
      <c r="U102" s="32">
        <v>19</v>
      </c>
      <c r="V102" s="1" t="s">
        <v>8</v>
      </c>
    </row>
    <row r="103" spans="1:22" x14ac:dyDescent="0.25">
      <c r="A103" s="32">
        <v>20</v>
      </c>
      <c r="B103" s="1" t="s">
        <v>8</v>
      </c>
      <c r="C103" s="30">
        <v>13523040</v>
      </c>
      <c r="D103" s="31" t="s">
        <v>122</v>
      </c>
      <c r="E103" s="21">
        <v>74.5</v>
      </c>
      <c r="F103" s="21">
        <v>79</v>
      </c>
      <c r="G103" s="22">
        <v>67</v>
      </c>
      <c r="H103" s="22">
        <v>75</v>
      </c>
      <c r="I103" s="22">
        <v>75</v>
      </c>
      <c r="J103" s="22">
        <v>96.75</v>
      </c>
      <c r="K103" s="23">
        <v>113</v>
      </c>
      <c r="L103" s="23" t="s">
        <v>219</v>
      </c>
      <c r="M103" s="23">
        <v>90</v>
      </c>
      <c r="N103" s="1">
        <v>29</v>
      </c>
      <c r="O103" s="24">
        <f>N104/29 * 100</f>
        <v>96.551724137931032</v>
      </c>
      <c r="P103" s="33">
        <f>0.25*E103+0.25*F103+0.2*((G103+H103+I103)/3)+0.2*((J103+K103)/2) + 0.075*M103+0.025*O103</f>
        <v>82.980459770114933</v>
      </c>
      <c r="Q103" s="38" t="s">
        <v>18</v>
      </c>
      <c r="R103" s="25" t="s">
        <v>18</v>
      </c>
      <c r="S103" s="31" t="s">
        <v>122</v>
      </c>
      <c r="T103" s="30">
        <v>13523040</v>
      </c>
      <c r="U103" s="32">
        <v>20</v>
      </c>
      <c r="V103" s="1" t="s">
        <v>8</v>
      </c>
    </row>
    <row r="104" spans="1:22" x14ac:dyDescent="0.25">
      <c r="A104" s="32">
        <v>21</v>
      </c>
      <c r="B104" s="1" t="s">
        <v>8</v>
      </c>
      <c r="C104" s="30">
        <v>13523042</v>
      </c>
      <c r="D104" s="31" t="s">
        <v>123</v>
      </c>
      <c r="E104" s="21">
        <v>91</v>
      </c>
      <c r="F104" s="21">
        <v>71</v>
      </c>
      <c r="G104" s="22">
        <v>86</v>
      </c>
      <c r="H104" s="22">
        <v>61</v>
      </c>
      <c r="I104" s="22">
        <v>72</v>
      </c>
      <c r="J104" s="22">
        <v>104.35</v>
      </c>
      <c r="K104" s="23">
        <v>106</v>
      </c>
      <c r="L104" s="23" t="s">
        <v>220</v>
      </c>
      <c r="M104" s="23">
        <v>85</v>
      </c>
      <c r="N104" s="1">
        <v>28</v>
      </c>
      <c r="O104" s="24">
        <f>N105/29 * 100</f>
        <v>82.758620689655174</v>
      </c>
      <c r="P104" s="33">
        <f>0.25*E104+0.25*F104+0.2*((G104+H104+I104)/3)+0.2*((J104+K104)/2) + 0.075*M104+0.025*O104</f>
        <v>84.578965517241386</v>
      </c>
      <c r="Q104" s="38" t="s">
        <v>18</v>
      </c>
      <c r="R104" s="25" t="s">
        <v>18</v>
      </c>
      <c r="S104" s="31" t="s">
        <v>123</v>
      </c>
      <c r="T104" s="30">
        <v>13523042</v>
      </c>
      <c r="U104" s="32">
        <v>21</v>
      </c>
      <c r="V104" s="1" t="s">
        <v>8</v>
      </c>
    </row>
    <row r="105" spans="1:22" x14ac:dyDescent="0.25">
      <c r="A105" s="32">
        <v>22</v>
      </c>
      <c r="B105" s="1" t="s">
        <v>8</v>
      </c>
      <c r="C105" s="30">
        <v>13523044</v>
      </c>
      <c r="D105" s="31" t="s">
        <v>124</v>
      </c>
      <c r="E105" s="21">
        <v>83</v>
      </c>
      <c r="F105" s="21">
        <v>80</v>
      </c>
      <c r="G105" s="22">
        <v>73.5</v>
      </c>
      <c r="H105" s="22">
        <v>63</v>
      </c>
      <c r="I105" s="22">
        <v>87.5</v>
      </c>
      <c r="J105" s="22">
        <v>91.25</v>
      </c>
      <c r="K105" s="23">
        <v>99</v>
      </c>
      <c r="L105" s="23" t="s">
        <v>219</v>
      </c>
      <c r="M105" s="23">
        <v>90</v>
      </c>
      <c r="N105" s="1">
        <v>24</v>
      </c>
      <c r="O105" s="24">
        <f>N106/29 * 100</f>
        <v>89.65517241379311</v>
      </c>
      <c r="P105" s="33">
        <f>0.25*E105+0.25*F105+0.2*((G105+H105+I105)/3)+0.2*((J105+K105)/2) + 0.075*M105+0.025*O105</f>
        <v>83.699712643678168</v>
      </c>
      <c r="Q105" s="38" t="s">
        <v>215</v>
      </c>
      <c r="R105" s="25" t="s">
        <v>18</v>
      </c>
      <c r="S105" s="31" t="s">
        <v>124</v>
      </c>
      <c r="T105" s="30">
        <v>13523044</v>
      </c>
      <c r="U105" s="32">
        <v>22</v>
      </c>
      <c r="V105" s="1" t="s">
        <v>8</v>
      </c>
    </row>
    <row r="106" spans="1:22" x14ac:dyDescent="0.25">
      <c r="A106" s="32">
        <v>23</v>
      </c>
      <c r="B106" s="1" t="s">
        <v>8</v>
      </c>
      <c r="C106" s="30">
        <v>13523046</v>
      </c>
      <c r="D106" s="31" t="s">
        <v>125</v>
      </c>
      <c r="E106" s="21">
        <v>62.5</v>
      </c>
      <c r="F106" s="21">
        <v>53</v>
      </c>
      <c r="G106" s="22">
        <v>46</v>
      </c>
      <c r="H106" s="22">
        <v>32.5</v>
      </c>
      <c r="I106" s="22">
        <v>58.75</v>
      </c>
      <c r="J106" s="22">
        <v>83.25</v>
      </c>
      <c r="K106" s="23">
        <v>109.5</v>
      </c>
      <c r="L106" s="23" t="s">
        <v>219</v>
      </c>
      <c r="M106" s="23">
        <v>90</v>
      </c>
      <c r="N106" s="1">
        <v>26</v>
      </c>
      <c r="O106" s="24">
        <f>N107/29 * 100</f>
        <v>100</v>
      </c>
      <c r="P106" s="33">
        <f>0.25*E106+0.25*F106+0.2*((G106+H106+I106)/3)+0.2*((J106+K106)/2) + 0.075*M106+0.025*O106</f>
        <v>66.55</v>
      </c>
      <c r="Q106" s="38" t="s">
        <v>21</v>
      </c>
      <c r="R106" s="25" t="s">
        <v>19</v>
      </c>
      <c r="S106" s="31" t="s">
        <v>125</v>
      </c>
      <c r="T106" s="30">
        <v>13523046</v>
      </c>
      <c r="U106" s="32">
        <v>23</v>
      </c>
      <c r="V106" s="1" t="s">
        <v>8</v>
      </c>
    </row>
    <row r="107" spans="1:22" x14ac:dyDescent="0.25">
      <c r="A107" s="32">
        <v>24</v>
      </c>
      <c r="B107" s="1" t="s">
        <v>8</v>
      </c>
      <c r="C107" s="30">
        <v>13523048</v>
      </c>
      <c r="D107" s="31" t="s">
        <v>126</v>
      </c>
      <c r="E107" s="21">
        <v>75</v>
      </c>
      <c r="F107" s="21">
        <v>55.5</v>
      </c>
      <c r="G107" s="22">
        <v>100</v>
      </c>
      <c r="H107" s="22">
        <v>47</v>
      </c>
      <c r="I107" s="22">
        <v>79.5</v>
      </c>
      <c r="J107" s="22">
        <v>62.25</v>
      </c>
      <c r="K107" s="23">
        <v>93</v>
      </c>
      <c r="L107" s="23" t="s">
        <v>219</v>
      </c>
      <c r="M107" s="23">
        <v>90</v>
      </c>
      <c r="N107" s="1">
        <v>29</v>
      </c>
      <c r="O107" s="24">
        <f>N108/29 * 100</f>
        <v>96.551724137931032</v>
      </c>
      <c r="P107" s="33">
        <f>0.25*E107+0.25*F107+0.2*((G107+H107+I107)/3)+0.2*((J107+K107)/2) + 0.075*M107+0.025*O107</f>
        <v>72.41379310344827</v>
      </c>
      <c r="Q107" s="38" t="s">
        <v>20</v>
      </c>
      <c r="R107" s="25" t="s">
        <v>17</v>
      </c>
      <c r="S107" s="31" t="s">
        <v>126</v>
      </c>
      <c r="T107" s="30">
        <v>13523048</v>
      </c>
      <c r="U107" s="32">
        <v>24</v>
      </c>
      <c r="V107" s="1" t="s">
        <v>8</v>
      </c>
    </row>
    <row r="108" spans="1:22" x14ac:dyDescent="0.25">
      <c r="A108" s="32">
        <v>25</v>
      </c>
      <c r="B108" s="1" t="s">
        <v>8</v>
      </c>
      <c r="C108" s="30">
        <v>13523050</v>
      </c>
      <c r="D108" s="31" t="s">
        <v>127</v>
      </c>
      <c r="E108" s="21">
        <v>80.5</v>
      </c>
      <c r="F108" s="21">
        <v>57</v>
      </c>
      <c r="G108" s="22">
        <v>62.5</v>
      </c>
      <c r="H108" s="22">
        <v>76</v>
      </c>
      <c r="I108" s="22">
        <v>68.5</v>
      </c>
      <c r="J108" s="22">
        <v>87.75</v>
      </c>
      <c r="K108" s="23">
        <v>108</v>
      </c>
      <c r="L108" s="23" t="s">
        <v>219</v>
      </c>
      <c r="M108" s="23">
        <v>90</v>
      </c>
      <c r="N108" s="1">
        <v>28</v>
      </c>
      <c r="O108" s="24">
        <f>N109/29 * 100</f>
        <v>75.862068965517238</v>
      </c>
      <c r="P108" s="33">
        <f>0.25*E108+0.25*F108+0.2*((G108+H108+I108)/3)+0.2*((J108+K108)/2) + 0.075*M108+0.025*O108</f>
        <v>76.396551724137936</v>
      </c>
      <c r="Q108" s="38" t="s">
        <v>17</v>
      </c>
      <c r="R108" s="25" t="s">
        <v>20</v>
      </c>
      <c r="S108" s="31" t="s">
        <v>127</v>
      </c>
      <c r="T108" s="30">
        <v>13523050</v>
      </c>
      <c r="U108" s="32">
        <v>25</v>
      </c>
      <c r="V108" s="1" t="s">
        <v>8</v>
      </c>
    </row>
    <row r="109" spans="1:22" x14ac:dyDescent="0.25">
      <c r="A109" s="32">
        <v>26</v>
      </c>
      <c r="B109" s="1" t="s">
        <v>8</v>
      </c>
      <c r="C109" s="30">
        <v>13523052</v>
      </c>
      <c r="D109" s="31" t="s">
        <v>128</v>
      </c>
      <c r="E109" s="21">
        <v>91</v>
      </c>
      <c r="F109" s="21">
        <v>77</v>
      </c>
      <c r="G109" s="22">
        <v>46</v>
      </c>
      <c r="H109" s="22">
        <v>46</v>
      </c>
      <c r="I109" s="22">
        <v>58.25</v>
      </c>
      <c r="J109" s="22">
        <v>100.6</v>
      </c>
      <c r="K109" s="23">
        <v>115</v>
      </c>
      <c r="L109" s="23" t="s">
        <v>20</v>
      </c>
      <c r="M109" s="23">
        <v>80</v>
      </c>
      <c r="N109" s="1">
        <v>22</v>
      </c>
      <c r="O109" s="24">
        <f>N110/29 * 100</f>
        <v>100</v>
      </c>
      <c r="P109" s="33">
        <f>0.25*E109+0.25*F109+0.2*((G109+H109+I109)/3)+0.2*((J109+K109)/2) + 0.075*M109+0.025*O109</f>
        <v>82.076666666666668</v>
      </c>
      <c r="Q109" s="38" t="s">
        <v>20</v>
      </c>
      <c r="R109" s="25" t="s">
        <v>18</v>
      </c>
      <c r="S109" s="31" t="s">
        <v>128</v>
      </c>
      <c r="T109" s="30">
        <v>13523052</v>
      </c>
      <c r="U109" s="32">
        <v>26</v>
      </c>
      <c r="V109" s="1" t="s">
        <v>8</v>
      </c>
    </row>
    <row r="110" spans="1:22" x14ac:dyDescent="0.25">
      <c r="A110" s="32">
        <v>27</v>
      </c>
      <c r="B110" s="1" t="s">
        <v>8</v>
      </c>
      <c r="C110" s="30">
        <v>13523054</v>
      </c>
      <c r="D110" s="31" t="s">
        <v>129</v>
      </c>
      <c r="E110" s="21">
        <v>84.5</v>
      </c>
      <c r="F110" s="21">
        <v>76</v>
      </c>
      <c r="G110" s="22">
        <v>73</v>
      </c>
      <c r="H110" s="22">
        <v>53</v>
      </c>
      <c r="I110" s="22">
        <v>78.5</v>
      </c>
      <c r="J110" s="22">
        <v>88.75</v>
      </c>
      <c r="K110" s="23">
        <v>112</v>
      </c>
      <c r="L110" s="23" t="s">
        <v>222</v>
      </c>
      <c r="M110" s="23">
        <v>85</v>
      </c>
      <c r="N110" s="1">
        <v>29</v>
      </c>
      <c r="O110" s="24">
        <f>N111/29 * 100</f>
        <v>89.65517241379311</v>
      </c>
      <c r="P110" s="33">
        <f>0.25*E110+0.25*F110+0.2*((G110+H110+I110)/3)+0.2*((J110+K110)/2) + 0.075*M110+0.025*O110</f>
        <v>82.449712643678168</v>
      </c>
      <c r="Q110" s="38" t="s">
        <v>20</v>
      </c>
      <c r="R110" s="25" t="s">
        <v>18</v>
      </c>
      <c r="S110" s="31" t="s">
        <v>129</v>
      </c>
      <c r="T110" s="30">
        <v>13523054</v>
      </c>
      <c r="U110" s="32">
        <v>27</v>
      </c>
      <c r="V110" s="1" t="s">
        <v>8</v>
      </c>
    </row>
    <row r="111" spans="1:22" x14ac:dyDescent="0.25">
      <c r="A111" s="32">
        <v>28</v>
      </c>
      <c r="B111" s="1" t="s">
        <v>8</v>
      </c>
      <c r="C111" s="30">
        <v>13523056</v>
      </c>
      <c r="D111" s="31" t="s">
        <v>130</v>
      </c>
      <c r="E111" s="21">
        <v>76</v>
      </c>
      <c r="F111" s="21">
        <v>83.5</v>
      </c>
      <c r="G111" s="22">
        <v>68.5</v>
      </c>
      <c r="H111" s="22">
        <v>52</v>
      </c>
      <c r="I111" s="22">
        <v>53.5</v>
      </c>
      <c r="J111" s="22">
        <v>91.75</v>
      </c>
      <c r="K111" s="23">
        <v>103.5</v>
      </c>
      <c r="L111" s="23" t="s">
        <v>219</v>
      </c>
      <c r="M111" s="23">
        <v>90</v>
      </c>
      <c r="N111" s="1">
        <v>26</v>
      </c>
      <c r="O111" s="24">
        <f>N112/29 * 100</f>
        <v>89.65517241379311</v>
      </c>
      <c r="P111" s="33">
        <f>0.25*E111+0.25*F111+0.2*((G111+H111+I111)/3)+0.2*((J111+K111)/2) + 0.075*M111+0.025*O111</f>
        <v>79.991379310344826</v>
      </c>
      <c r="Q111" s="38" t="s">
        <v>20</v>
      </c>
      <c r="R111" s="25" t="s">
        <v>20</v>
      </c>
      <c r="S111" s="31" t="s">
        <v>130</v>
      </c>
      <c r="T111" s="30">
        <v>13523056</v>
      </c>
      <c r="U111" s="32">
        <v>28</v>
      </c>
      <c r="V111" s="1" t="s">
        <v>8</v>
      </c>
    </row>
    <row r="112" spans="1:22" x14ac:dyDescent="0.25">
      <c r="A112" s="32">
        <v>29</v>
      </c>
      <c r="B112" s="1" t="s">
        <v>8</v>
      </c>
      <c r="C112" s="30">
        <v>13523058</v>
      </c>
      <c r="D112" s="31" t="s">
        <v>131</v>
      </c>
      <c r="E112" s="21">
        <v>73</v>
      </c>
      <c r="F112" s="21">
        <v>38</v>
      </c>
      <c r="G112" s="22">
        <v>94</v>
      </c>
      <c r="H112" s="22">
        <v>46</v>
      </c>
      <c r="I112" s="22">
        <v>58.5</v>
      </c>
      <c r="J112" s="22">
        <v>82.9</v>
      </c>
      <c r="K112" s="23">
        <v>99.5</v>
      </c>
      <c r="L112" s="23" t="s">
        <v>222</v>
      </c>
      <c r="M112" s="23">
        <v>85</v>
      </c>
      <c r="N112" s="1">
        <v>26</v>
      </c>
      <c r="O112" s="24">
        <f>N113/29 * 100</f>
        <v>89.65517241379311</v>
      </c>
      <c r="P112" s="33">
        <f>0.25*E112+0.25*F112+0.2*((G112+H112+I112)/3)+0.2*((J112+K112)/2) + 0.075*M112+0.025*O112</f>
        <v>67.839712643678155</v>
      </c>
      <c r="Q112" s="38" t="s">
        <v>17</v>
      </c>
      <c r="R112" s="25" t="s">
        <v>19</v>
      </c>
      <c r="S112" s="31" t="s">
        <v>131</v>
      </c>
      <c r="T112" s="30">
        <v>13523058</v>
      </c>
      <c r="U112" s="32">
        <v>29</v>
      </c>
      <c r="V112" s="1" t="s">
        <v>8</v>
      </c>
    </row>
    <row r="113" spans="1:22" x14ac:dyDescent="0.25">
      <c r="A113" s="32">
        <v>30</v>
      </c>
      <c r="B113" s="1" t="s">
        <v>8</v>
      </c>
      <c r="C113" s="30">
        <v>13523060</v>
      </c>
      <c r="D113" s="31" t="s">
        <v>132</v>
      </c>
      <c r="E113" s="21">
        <v>62.5</v>
      </c>
      <c r="F113" s="21">
        <v>48</v>
      </c>
      <c r="G113" s="22">
        <v>72.5</v>
      </c>
      <c r="H113" s="22">
        <v>44</v>
      </c>
      <c r="I113" s="22">
        <v>46.5</v>
      </c>
      <c r="J113" s="22">
        <v>85.25</v>
      </c>
      <c r="K113" s="23">
        <v>93</v>
      </c>
      <c r="L113" s="23" t="s">
        <v>224</v>
      </c>
      <c r="M113" s="23">
        <v>80</v>
      </c>
      <c r="N113" s="1">
        <v>26</v>
      </c>
      <c r="O113" s="24">
        <f>N114/29 * 100</f>
        <v>100</v>
      </c>
      <c r="P113" s="33">
        <f>0.25*E113+0.25*F113+0.2*((G113+H113+I113)/3)+0.2*((J113+K113)/2) + 0.075*M113+0.025*O113</f>
        <v>64.816666666666663</v>
      </c>
      <c r="Q113" s="38" t="s">
        <v>18</v>
      </c>
      <c r="R113" s="25" t="s">
        <v>19</v>
      </c>
      <c r="S113" s="31" t="s">
        <v>132</v>
      </c>
      <c r="T113" s="30">
        <v>13523060</v>
      </c>
      <c r="U113" s="32">
        <v>30</v>
      </c>
      <c r="V113" s="1" t="s">
        <v>8</v>
      </c>
    </row>
    <row r="114" spans="1:22" x14ac:dyDescent="0.25">
      <c r="A114" s="32">
        <v>31</v>
      </c>
      <c r="B114" s="1" t="s">
        <v>8</v>
      </c>
      <c r="C114" s="30">
        <v>13523062</v>
      </c>
      <c r="D114" s="31" t="s">
        <v>133</v>
      </c>
      <c r="E114" s="21">
        <v>91</v>
      </c>
      <c r="F114" s="21">
        <v>64.5</v>
      </c>
      <c r="G114" s="22">
        <v>69</v>
      </c>
      <c r="H114" s="22">
        <v>74</v>
      </c>
      <c r="I114" s="22">
        <v>59.5</v>
      </c>
      <c r="J114" s="22">
        <v>84.5</v>
      </c>
      <c r="K114" s="23">
        <v>115</v>
      </c>
      <c r="L114" s="23" t="s">
        <v>221</v>
      </c>
      <c r="M114" s="23">
        <v>95</v>
      </c>
      <c r="N114" s="1">
        <v>29</v>
      </c>
      <c r="O114" s="24">
        <f>N115/29 * 100</f>
        <v>89.65517241379311</v>
      </c>
      <c r="P114" s="33">
        <f>0.25*E114+0.25*F114+0.2*((G114+H114+I114)/3)+0.2*((J114+K114)/2) + 0.075*M114+0.025*O114</f>
        <v>81.691379310344828</v>
      </c>
      <c r="Q114" s="38" t="s">
        <v>18</v>
      </c>
      <c r="R114" s="25" t="s">
        <v>18</v>
      </c>
      <c r="S114" s="31" t="s">
        <v>133</v>
      </c>
      <c r="T114" s="30">
        <v>13523062</v>
      </c>
      <c r="U114" s="32">
        <v>31</v>
      </c>
      <c r="V114" s="1" t="s">
        <v>8</v>
      </c>
    </row>
    <row r="115" spans="1:22" x14ac:dyDescent="0.25">
      <c r="A115" s="32">
        <v>32</v>
      </c>
      <c r="B115" s="1" t="s">
        <v>8</v>
      </c>
      <c r="C115" s="30">
        <v>13523064</v>
      </c>
      <c r="D115" s="31" t="s">
        <v>134</v>
      </c>
      <c r="E115" s="21">
        <v>57</v>
      </c>
      <c r="F115" s="21">
        <v>67</v>
      </c>
      <c r="G115" s="22">
        <v>54.5</v>
      </c>
      <c r="H115" s="22">
        <v>50</v>
      </c>
      <c r="I115" s="22">
        <v>56</v>
      </c>
      <c r="J115" s="22">
        <v>80.25</v>
      </c>
      <c r="K115" s="23">
        <v>94</v>
      </c>
      <c r="L115" s="23" t="s">
        <v>219</v>
      </c>
      <c r="M115" s="23">
        <v>90</v>
      </c>
      <c r="N115" s="1">
        <v>26</v>
      </c>
      <c r="O115" s="24">
        <f>N116/29 * 100</f>
        <v>100</v>
      </c>
      <c r="P115" s="33">
        <f>0.25*E115+0.25*F115+0.2*((G115+H115+I115)/3)+0.2*((J115+K115)/2) + 0.075*M115+0.025*O115</f>
        <v>68.375</v>
      </c>
      <c r="Q115" s="38" t="s">
        <v>216</v>
      </c>
      <c r="R115" s="25" t="s">
        <v>19</v>
      </c>
      <c r="S115" s="31" t="s">
        <v>134</v>
      </c>
      <c r="T115" s="30">
        <v>13523064</v>
      </c>
      <c r="U115" s="32">
        <v>32</v>
      </c>
      <c r="V115" s="1" t="s">
        <v>8</v>
      </c>
    </row>
    <row r="116" spans="1:22" x14ac:dyDescent="0.25">
      <c r="A116" s="32">
        <v>33</v>
      </c>
      <c r="B116" s="1" t="s">
        <v>8</v>
      </c>
      <c r="C116" s="30">
        <v>13523066</v>
      </c>
      <c r="D116" s="31" t="s">
        <v>135</v>
      </c>
      <c r="E116" s="21">
        <v>94</v>
      </c>
      <c r="F116" s="21">
        <v>99</v>
      </c>
      <c r="G116" s="22">
        <v>100</v>
      </c>
      <c r="H116" s="22">
        <v>84</v>
      </c>
      <c r="I116" s="22">
        <v>93.5</v>
      </c>
      <c r="J116" s="22">
        <v>91.75</v>
      </c>
      <c r="K116" s="23">
        <v>107</v>
      </c>
      <c r="L116" s="23" t="s">
        <v>219</v>
      </c>
      <c r="M116" s="23">
        <v>90</v>
      </c>
      <c r="N116" s="1">
        <v>29</v>
      </c>
      <c r="O116" s="24">
        <f>N117/29 * 100</f>
        <v>82.758620689655174</v>
      </c>
      <c r="P116" s="33">
        <f>0.25*E116+0.25*F116+0.2*((G116+H116+I116)/3)+0.2*((J116+K116)/2) + 0.075*M116+0.025*O116</f>
        <v>95.443965517241381</v>
      </c>
      <c r="Q116" s="38" t="s">
        <v>18</v>
      </c>
      <c r="R116" s="25" t="s">
        <v>18</v>
      </c>
      <c r="S116" s="31" t="s">
        <v>135</v>
      </c>
      <c r="T116" s="30">
        <v>13523066</v>
      </c>
      <c r="U116" s="32">
        <v>33</v>
      </c>
      <c r="V116" s="1" t="s">
        <v>8</v>
      </c>
    </row>
    <row r="117" spans="1:22" x14ac:dyDescent="0.25">
      <c r="A117" s="32">
        <v>34</v>
      </c>
      <c r="B117" s="1" t="s">
        <v>8</v>
      </c>
      <c r="C117" s="30">
        <v>13523068</v>
      </c>
      <c r="D117" s="31" t="s">
        <v>136</v>
      </c>
      <c r="E117" s="21">
        <v>52.5</v>
      </c>
      <c r="F117" s="21">
        <v>63</v>
      </c>
      <c r="G117" s="22">
        <v>79</v>
      </c>
      <c r="H117" s="22">
        <v>48.5</v>
      </c>
      <c r="I117" s="22">
        <v>61.5</v>
      </c>
      <c r="J117" s="22">
        <v>79.25</v>
      </c>
      <c r="K117" s="23">
        <v>115</v>
      </c>
      <c r="L117" s="23" t="s">
        <v>18</v>
      </c>
      <c r="M117" s="23">
        <v>85</v>
      </c>
      <c r="N117" s="1">
        <v>24</v>
      </c>
      <c r="O117" s="24">
        <f>N118/29 * 100</f>
        <v>93.103448275862064</v>
      </c>
      <c r="P117" s="33">
        <f>0.25*E117+0.25*F117+0.2*((G117+H117+I117)/3)+0.2*((J117+K117)/2) + 0.075*M117+0.025*O117</f>
        <v>69.602586206896561</v>
      </c>
      <c r="Q117" s="38" t="s">
        <v>19</v>
      </c>
      <c r="R117" s="25" t="s">
        <v>17</v>
      </c>
      <c r="S117" s="31" t="s">
        <v>136</v>
      </c>
      <c r="T117" s="30">
        <v>13523068</v>
      </c>
      <c r="U117" s="32">
        <v>34</v>
      </c>
      <c r="V117" s="1" t="s">
        <v>8</v>
      </c>
    </row>
    <row r="118" spans="1:22" x14ac:dyDescent="0.25">
      <c r="A118" s="32">
        <v>35</v>
      </c>
      <c r="B118" s="1" t="s">
        <v>8</v>
      </c>
      <c r="C118" s="30">
        <v>13523070</v>
      </c>
      <c r="D118" s="31" t="s">
        <v>137</v>
      </c>
      <c r="E118" s="21">
        <v>48</v>
      </c>
      <c r="F118" s="21">
        <v>50.5</v>
      </c>
      <c r="G118" s="22">
        <v>91.5</v>
      </c>
      <c r="H118" s="22">
        <v>43</v>
      </c>
      <c r="I118" s="22">
        <v>43.5</v>
      </c>
      <c r="J118" s="22">
        <v>85.25</v>
      </c>
      <c r="K118" s="23">
        <v>94.05</v>
      </c>
      <c r="L118" s="23" t="s">
        <v>219</v>
      </c>
      <c r="M118" s="23">
        <v>90</v>
      </c>
      <c r="N118" s="1">
        <v>27</v>
      </c>
      <c r="O118" s="24">
        <f>N119/29 * 100</f>
        <v>89.65517241379311</v>
      </c>
      <c r="P118" s="33">
        <f>0.25*E118+0.25*F118+0.2*((G118+H118+I118)/3)+0.2*((J118+K118)/2) + 0.075*M118+0.025*O118</f>
        <v>63.413045977011492</v>
      </c>
      <c r="Q118" s="38" t="s">
        <v>21</v>
      </c>
      <c r="R118" s="25" t="s">
        <v>19</v>
      </c>
      <c r="S118" s="31" t="s">
        <v>137</v>
      </c>
      <c r="T118" s="30">
        <v>13523070</v>
      </c>
      <c r="U118" s="32">
        <v>35</v>
      </c>
      <c r="V118" s="1" t="s">
        <v>8</v>
      </c>
    </row>
    <row r="119" spans="1:22" x14ac:dyDescent="0.25">
      <c r="A119" s="32">
        <v>36</v>
      </c>
      <c r="B119" s="1" t="s">
        <v>8</v>
      </c>
      <c r="C119" s="30">
        <v>13523072</v>
      </c>
      <c r="D119" s="31" t="s">
        <v>138</v>
      </c>
      <c r="E119" s="21">
        <v>79</v>
      </c>
      <c r="F119" s="21">
        <v>53</v>
      </c>
      <c r="G119" s="22">
        <v>89</v>
      </c>
      <c r="H119" s="22">
        <v>57</v>
      </c>
      <c r="I119" s="22">
        <v>91</v>
      </c>
      <c r="J119" s="22">
        <v>79.25</v>
      </c>
      <c r="K119" s="23">
        <v>107</v>
      </c>
      <c r="L119" s="23" t="s">
        <v>20</v>
      </c>
      <c r="M119" s="23">
        <v>80</v>
      </c>
      <c r="N119" s="1">
        <v>26</v>
      </c>
      <c r="O119" s="24">
        <f>N120/29 * 100</f>
        <v>89.65517241379311</v>
      </c>
      <c r="P119" s="33">
        <f>0.25*E119+0.25*F119+0.2*((G119+H119+I119)/3)+0.2*((J119+K119)/2) + 0.075*M119+0.025*O119</f>
        <v>75.666379310344823</v>
      </c>
      <c r="Q119" s="38" t="s">
        <v>213</v>
      </c>
      <c r="R119" s="25" t="s">
        <v>17</v>
      </c>
      <c r="S119" s="31" t="s">
        <v>138</v>
      </c>
      <c r="T119" s="30">
        <v>13523072</v>
      </c>
      <c r="U119" s="32">
        <v>36</v>
      </c>
      <c r="V119" s="1" t="s">
        <v>8</v>
      </c>
    </row>
    <row r="120" spans="1:22" x14ac:dyDescent="0.25">
      <c r="A120" s="32">
        <v>37</v>
      </c>
      <c r="B120" s="1" t="s">
        <v>8</v>
      </c>
      <c r="C120" s="30">
        <v>13523074</v>
      </c>
      <c r="D120" s="31" t="s">
        <v>139</v>
      </c>
      <c r="E120" s="21">
        <v>64.5</v>
      </c>
      <c r="F120" s="21">
        <v>64</v>
      </c>
      <c r="G120" s="22">
        <v>74.5</v>
      </c>
      <c r="H120" s="22">
        <v>40</v>
      </c>
      <c r="I120" s="22">
        <v>74.5</v>
      </c>
      <c r="J120" s="22">
        <v>94.95</v>
      </c>
      <c r="K120" s="23">
        <v>115</v>
      </c>
      <c r="L120" s="23" t="s">
        <v>18</v>
      </c>
      <c r="M120" s="23">
        <v>85</v>
      </c>
      <c r="N120" s="1">
        <v>26</v>
      </c>
      <c r="O120" s="24">
        <f>N121/29 * 100</f>
        <v>96.551724137931032</v>
      </c>
      <c r="P120" s="33">
        <f>0.25*E120+0.25*F120+0.2*((G120+H120+I120)/3)+0.2*((J120+K120)/2) + 0.075*M120+0.025*O120</f>
        <v>74.508793103448269</v>
      </c>
      <c r="Q120" s="38" t="s">
        <v>17</v>
      </c>
      <c r="R120" s="25" t="s">
        <v>17</v>
      </c>
      <c r="S120" s="31" t="s">
        <v>139</v>
      </c>
      <c r="T120" s="30">
        <v>13523074</v>
      </c>
      <c r="U120" s="32">
        <v>37</v>
      </c>
      <c r="V120" s="1" t="s">
        <v>8</v>
      </c>
    </row>
    <row r="121" spans="1:22" x14ac:dyDescent="0.25">
      <c r="A121" s="32">
        <v>38</v>
      </c>
      <c r="B121" s="1" t="s">
        <v>8</v>
      </c>
      <c r="C121" s="30">
        <v>13523076</v>
      </c>
      <c r="D121" s="31" t="s">
        <v>140</v>
      </c>
      <c r="E121" s="21">
        <v>71</v>
      </c>
      <c r="F121" s="21">
        <v>58.5</v>
      </c>
      <c r="G121" s="22">
        <v>90</v>
      </c>
      <c r="H121" s="22">
        <v>65</v>
      </c>
      <c r="I121" s="22">
        <v>82.75</v>
      </c>
      <c r="J121" s="22">
        <v>80.25</v>
      </c>
      <c r="K121" s="23">
        <v>107.75</v>
      </c>
      <c r="L121" s="23" t="s">
        <v>18</v>
      </c>
      <c r="M121" s="23">
        <v>85</v>
      </c>
      <c r="N121" s="1">
        <v>28</v>
      </c>
      <c r="O121" s="24">
        <f>N122/29 * 100</f>
        <v>96.551724137931032</v>
      </c>
      <c r="P121" s="33">
        <f>0.25*E121+0.25*F121+0.2*((G121+H121+I121)/3)+0.2*((J121+K121)/2) + 0.075*M121+0.025*O121</f>
        <v>75.813793103448276</v>
      </c>
      <c r="Q121" s="38" t="s">
        <v>20</v>
      </c>
      <c r="R121" s="25" t="s">
        <v>17</v>
      </c>
      <c r="S121" s="31" t="s">
        <v>140</v>
      </c>
      <c r="T121" s="30">
        <v>13523076</v>
      </c>
      <c r="U121" s="32">
        <v>38</v>
      </c>
      <c r="V121" s="1" t="s">
        <v>8</v>
      </c>
    </row>
    <row r="122" spans="1:22" x14ac:dyDescent="0.25">
      <c r="A122" s="32">
        <v>39</v>
      </c>
      <c r="B122" s="1" t="s">
        <v>8</v>
      </c>
      <c r="C122" s="30">
        <v>13523078</v>
      </c>
      <c r="D122" s="31" t="s">
        <v>141</v>
      </c>
      <c r="E122" s="21">
        <v>76</v>
      </c>
      <c r="F122" s="21">
        <v>83</v>
      </c>
      <c r="G122" s="22">
        <v>90</v>
      </c>
      <c r="H122" s="22">
        <v>69.5</v>
      </c>
      <c r="I122" s="22">
        <v>71</v>
      </c>
      <c r="J122" s="22">
        <v>91.75</v>
      </c>
      <c r="K122" s="23">
        <v>110</v>
      </c>
      <c r="L122" s="23" t="s">
        <v>219</v>
      </c>
      <c r="M122" s="23">
        <v>90</v>
      </c>
      <c r="N122" s="1">
        <v>28</v>
      </c>
      <c r="O122" s="24">
        <f>N123/29 * 100</f>
        <v>100</v>
      </c>
      <c r="P122" s="33">
        <f>0.25*E122+0.25*F122+0.2*((G122+H122+I122)/3)+0.2*((J122+K122)/2) + 0.075*M122+0.025*O122</f>
        <v>84.541666666666671</v>
      </c>
      <c r="Q122" s="38" t="s">
        <v>20</v>
      </c>
      <c r="R122" s="25" t="s">
        <v>18</v>
      </c>
      <c r="S122" s="31" t="s">
        <v>141</v>
      </c>
      <c r="T122" s="30">
        <v>13523078</v>
      </c>
      <c r="U122" s="32">
        <v>39</v>
      </c>
      <c r="V122" s="1" t="s">
        <v>8</v>
      </c>
    </row>
    <row r="123" spans="1:22" x14ac:dyDescent="0.25">
      <c r="A123" s="32">
        <v>40</v>
      </c>
      <c r="B123" s="1" t="s">
        <v>8</v>
      </c>
      <c r="C123" s="30">
        <v>13523080</v>
      </c>
      <c r="D123" s="31" t="s">
        <v>142</v>
      </c>
      <c r="E123" s="21">
        <v>61.5</v>
      </c>
      <c r="F123" s="21">
        <v>93</v>
      </c>
      <c r="G123" s="22">
        <v>98</v>
      </c>
      <c r="H123" s="22">
        <v>72.5</v>
      </c>
      <c r="I123" s="22">
        <v>71.5</v>
      </c>
      <c r="J123" s="22">
        <v>87.75</v>
      </c>
      <c r="K123" s="23">
        <v>110</v>
      </c>
      <c r="L123" s="23" t="s">
        <v>219</v>
      </c>
      <c r="M123" s="23">
        <v>90</v>
      </c>
      <c r="N123" s="1">
        <v>29</v>
      </c>
      <c r="O123" s="24">
        <f>N124/29 * 100</f>
        <v>75.862068965517238</v>
      </c>
      <c r="P123" s="33">
        <f>0.25*E123+0.25*F123+0.2*((G123+H123+I123)/3)+0.2*((J123+K123)/2) + 0.075*M123+0.025*O123</f>
        <v>83.179885057471282</v>
      </c>
      <c r="Q123" s="38" t="s">
        <v>213</v>
      </c>
      <c r="R123" s="25" t="s">
        <v>18</v>
      </c>
      <c r="S123" s="31" t="s">
        <v>142</v>
      </c>
      <c r="T123" s="30">
        <v>13523080</v>
      </c>
      <c r="U123" s="32">
        <v>40</v>
      </c>
      <c r="V123" s="1" t="s">
        <v>8</v>
      </c>
    </row>
    <row r="124" spans="1:22" x14ac:dyDescent="0.25">
      <c r="A124" s="32">
        <v>41</v>
      </c>
      <c r="B124" s="1" t="s">
        <v>8</v>
      </c>
      <c r="C124" s="30">
        <v>13523082</v>
      </c>
      <c r="D124" s="31" t="s">
        <v>143</v>
      </c>
      <c r="E124" s="21">
        <v>66</v>
      </c>
      <c r="F124" s="21">
        <v>43</v>
      </c>
      <c r="G124" s="22">
        <v>75</v>
      </c>
      <c r="H124" s="22">
        <v>57</v>
      </c>
      <c r="I124" s="22">
        <v>47.75</v>
      </c>
      <c r="J124" s="22">
        <v>94.95</v>
      </c>
      <c r="K124" s="23">
        <v>94.05</v>
      </c>
      <c r="L124" s="23" t="s">
        <v>222</v>
      </c>
      <c r="M124" s="23">
        <v>85</v>
      </c>
      <c r="N124" s="1">
        <v>22</v>
      </c>
      <c r="O124" s="24">
        <f>N125/29 * 100</f>
        <v>86.206896551724128</v>
      </c>
      <c r="P124" s="33">
        <f>0.25*E124+0.25*F124+0.2*((G124+H124+I124)/3)+0.2*((J124+K124)/2) + 0.075*M124+0.025*O124</f>
        <v>66.663505747126436</v>
      </c>
      <c r="Q124" s="38" t="s">
        <v>21</v>
      </c>
      <c r="R124" s="25" t="s">
        <v>19</v>
      </c>
      <c r="S124" s="31" t="s">
        <v>143</v>
      </c>
      <c r="T124" s="30">
        <v>13523082</v>
      </c>
      <c r="U124" s="32">
        <v>41</v>
      </c>
      <c r="V124" s="1" t="s">
        <v>8</v>
      </c>
    </row>
    <row r="125" spans="1:22" x14ac:dyDescent="0.25">
      <c r="A125" s="32">
        <v>42</v>
      </c>
      <c r="B125" s="1" t="s">
        <v>8</v>
      </c>
      <c r="C125" s="30">
        <v>13523084</v>
      </c>
      <c r="D125" s="31" t="s">
        <v>144</v>
      </c>
      <c r="E125" s="21">
        <v>63</v>
      </c>
      <c r="F125" s="21">
        <v>69</v>
      </c>
      <c r="G125" s="22">
        <v>89</v>
      </c>
      <c r="H125" s="22">
        <v>63</v>
      </c>
      <c r="I125" s="22">
        <v>66</v>
      </c>
      <c r="J125" s="22">
        <v>90.75</v>
      </c>
      <c r="K125" s="23">
        <v>107.75</v>
      </c>
      <c r="L125" s="23" t="s">
        <v>219</v>
      </c>
      <c r="M125" s="23">
        <v>90</v>
      </c>
      <c r="N125" s="1">
        <v>25</v>
      </c>
      <c r="O125" s="24">
        <f>N126/29 * 100</f>
        <v>100</v>
      </c>
      <c r="P125" s="33">
        <f>0.25*E125+0.25*F125+0.2*((G125+H125+I125)/3)+0.2*((J125+K125)/2) + 0.075*M125+0.025*O125</f>
        <v>76.633333333333326</v>
      </c>
      <c r="Q125" s="38" t="s">
        <v>212</v>
      </c>
      <c r="R125" s="25" t="s">
        <v>20</v>
      </c>
      <c r="S125" s="31" t="s">
        <v>144</v>
      </c>
      <c r="T125" s="30">
        <v>13523084</v>
      </c>
      <c r="U125" s="32">
        <v>42</v>
      </c>
      <c r="V125" s="1" t="s">
        <v>8</v>
      </c>
    </row>
    <row r="126" spans="1:22" x14ac:dyDescent="0.25">
      <c r="A126" s="32">
        <v>43</v>
      </c>
      <c r="B126" s="1" t="s">
        <v>8</v>
      </c>
      <c r="C126" s="30">
        <v>13523086</v>
      </c>
      <c r="D126" s="31" t="s">
        <v>145</v>
      </c>
      <c r="E126" s="21">
        <v>55.5</v>
      </c>
      <c r="F126" s="21">
        <v>90</v>
      </c>
      <c r="G126" s="22">
        <v>91</v>
      </c>
      <c r="H126" s="22">
        <v>46</v>
      </c>
      <c r="I126" s="22">
        <v>86</v>
      </c>
      <c r="J126" s="22">
        <v>96.75</v>
      </c>
      <c r="K126" s="23">
        <v>109.5</v>
      </c>
      <c r="L126" s="23" t="s">
        <v>219</v>
      </c>
      <c r="M126" s="23">
        <v>90</v>
      </c>
      <c r="N126" s="1">
        <v>29</v>
      </c>
      <c r="O126" s="24">
        <f>N127/29 * 100</f>
        <v>82.758620689655174</v>
      </c>
      <c r="P126" s="33">
        <f>0.25*E126+0.25*F126+0.2*((G126+H126+I126)/3)+0.2*((J126+K126)/2) + 0.075*M126+0.025*O126</f>
        <v>80.685632183908055</v>
      </c>
      <c r="Q126" s="38" t="s">
        <v>18</v>
      </c>
      <c r="R126" s="25" t="s">
        <v>20</v>
      </c>
      <c r="S126" s="31" t="s">
        <v>145</v>
      </c>
      <c r="T126" s="30">
        <v>13523086</v>
      </c>
      <c r="U126" s="32">
        <v>43</v>
      </c>
      <c r="V126" s="1" t="s">
        <v>8</v>
      </c>
    </row>
    <row r="127" spans="1:22" x14ac:dyDescent="0.25">
      <c r="A127" s="32">
        <v>44</v>
      </c>
      <c r="B127" s="1" t="s">
        <v>8</v>
      </c>
      <c r="C127" s="30">
        <v>13523088</v>
      </c>
      <c r="D127" s="31" t="s">
        <v>146</v>
      </c>
      <c r="E127" s="21">
        <v>85</v>
      </c>
      <c r="F127" s="21">
        <v>60</v>
      </c>
      <c r="G127" s="22">
        <v>75</v>
      </c>
      <c r="H127" s="22">
        <v>75</v>
      </c>
      <c r="I127" s="22">
        <v>53.5</v>
      </c>
      <c r="J127" s="22">
        <v>82.75</v>
      </c>
      <c r="K127" s="23">
        <v>93.5</v>
      </c>
      <c r="L127" s="23" t="s">
        <v>18</v>
      </c>
      <c r="M127" s="23">
        <v>85</v>
      </c>
      <c r="N127" s="1">
        <v>24</v>
      </c>
      <c r="O127" s="24">
        <f>N128/29 * 100</f>
        <v>93.103448275862064</v>
      </c>
      <c r="P127" s="33">
        <f>0.25*E127+0.25*F127+0.2*((G127+H127+I127)/3)+0.2*((J127+K127)/2) + 0.075*M127+0.025*O127</f>
        <v>76.144252873563218</v>
      </c>
      <c r="Q127" s="38" t="s">
        <v>21</v>
      </c>
      <c r="R127" s="25" t="s">
        <v>17</v>
      </c>
      <c r="S127" s="31" t="s">
        <v>146</v>
      </c>
      <c r="T127" s="30">
        <v>13523088</v>
      </c>
      <c r="U127" s="32">
        <v>44</v>
      </c>
      <c r="V127" s="1" t="s">
        <v>8</v>
      </c>
    </row>
    <row r="128" spans="1:22" x14ac:dyDescent="0.25">
      <c r="A128" s="32">
        <v>45</v>
      </c>
      <c r="B128" s="1" t="s">
        <v>8</v>
      </c>
      <c r="C128" s="30">
        <v>13523090</v>
      </c>
      <c r="D128" s="31" t="s">
        <v>147</v>
      </c>
      <c r="E128" s="21">
        <v>86</v>
      </c>
      <c r="F128" s="21">
        <v>84</v>
      </c>
      <c r="G128" s="22">
        <v>85</v>
      </c>
      <c r="H128" s="22">
        <v>82</v>
      </c>
      <c r="I128" s="22">
        <v>85.75</v>
      </c>
      <c r="J128" s="22">
        <v>87.75</v>
      </c>
      <c r="K128" s="23">
        <v>115</v>
      </c>
      <c r="L128" s="23" t="s">
        <v>219</v>
      </c>
      <c r="M128" s="23">
        <v>90</v>
      </c>
      <c r="N128" s="1">
        <v>27</v>
      </c>
      <c r="O128" s="24">
        <f>N129/29 * 100</f>
        <v>68.965517241379317</v>
      </c>
      <c r="P128" s="33">
        <f>0.25*E128+0.25*F128+0.2*((G128+H128+I128)/3)+0.2*((J128+K128)/2) + 0.075*M128+0.025*O128</f>
        <v>88.099137931034477</v>
      </c>
      <c r="Q128" s="38" t="s">
        <v>18</v>
      </c>
      <c r="R128" s="25" t="s">
        <v>18</v>
      </c>
      <c r="S128" s="31" t="s">
        <v>147</v>
      </c>
      <c r="T128" s="30">
        <v>13523090</v>
      </c>
      <c r="U128" s="32">
        <v>45</v>
      </c>
      <c r="V128" s="1" t="s">
        <v>8</v>
      </c>
    </row>
    <row r="129" spans="1:22" x14ac:dyDescent="0.25">
      <c r="A129" s="32">
        <v>46</v>
      </c>
      <c r="B129" s="1" t="s">
        <v>8</v>
      </c>
      <c r="C129" s="30">
        <v>13523092</v>
      </c>
      <c r="D129" s="31" t="s">
        <v>148</v>
      </c>
      <c r="E129" s="21">
        <v>82</v>
      </c>
      <c r="F129" s="21">
        <v>72</v>
      </c>
      <c r="G129" s="22">
        <v>83.5</v>
      </c>
      <c r="H129" s="22">
        <v>80</v>
      </c>
      <c r="I129" s="22">
        <v>46</v>
      </c>
      <c r="J129" s="22">
        <v>87.75</v>
      </c>
      <c r="K129" s="23">
        <v>99</v>
      </c>
      <c r="L129" s="23" t="s">
        <v>18</v>
      </c>
      <c r="M129" s="23">
        <v>85</v>
      </c>
      <c r="N129" s="1">
        <v>20</v>
      </c>
      <c r="O129" s="24">
        <f>N130/29 * 100</f>
        <v>79.310344827586206</v>
      </c>
      <c r="P129" s="33">
        <f>0.25*E129+0.25*F129+0.2*((G129+H129+I129)/3)+0.2*((J129+K129)/2) + 0.075*M129+0.025*O129</f>
        <v>79.499425287356317</v>
      </c>
      <c r="Q129" s="38" t="s">
        <v>17</v>
      </c>
      <c r="R129" s="25" t="s">
        <v>20</v>
      </c>
      <c r="S129" s="31" t="s">
        <v>148</v>
      </c>
      <c r="T129" s="30">
        <v>13523092</v>
      </c>
      <c r="U129" s="32">
        <v>46</v>
      </c>
      <c r="V129" s="1" t="s">
        <v>8</v>
      </c>
    </row>
    <row r="130" spans="1:22" x14ac:dyDescent="0.25">
      <c r="A130" s="32">
        <v>47</v>
      </c>
      <c r="B130" s="1" t="s">
        <v>8</v>
      </c>
      <c r="C130" s="30">
        <v>13523094</v>
      </c>
      <c r="D130" s="31" t="s">
        <v>149</v>
      </c>
      <c r="E130" s="21">
        <v>91.5</v>
      </c>
      <c r="F130" s="21">
        <v>70</v>
      </c>
      <c r="G130" s="22">
        <v>62.5</v>
      </c>
      <c r="H130" s="22">
        <v>61</v>
      </c>
      <c r="I130" s="22">
        <v>64</v>
      </c>
      <c r="J130" s="22">
        <v>91.25</v>
      </c>
      <c r="K130" s="23">
        <v>106</v>
      </c>
      <c r="L130" s="23" t="s">
        <v>219</v>
      </c>
      <c r="M130" s="23">
        <v>90</v>
      </c>
      <c r="N130" s="1">
        <v>23</v>
      </c>
      <c r="O130" s="24">
        <f>N131/29 * 100</f>
        <v>79.310344827586206</v>
      </c>
      <c r="P130" s="33">
        <f>0.25*E130+0.25*F130+0.2*((G130+H130+I130)/3)+0.2*((J130+K130)/2) + 0.075*M130+0.025*O130</f>
        <v>81.332758620689646</v>
      </c>
      <c r="Q130" s="38" t="s">
        <v>19</v>
      </c>
      <c r="R130" s="25" t="s">
        <v>18</v>
      </c>
      <c r="S130" s="31" t="s">
        <v>149</v>
      </c>
      <c r="T130" s="30">
        <v>13523094</v>
      </c>
      <c r="U130" s="32">
        <v>47</v>
      </c>
      <c r="V130" s="1" t="s">
        <v>8</v>
      </c>
    </row>
    <row r="131" spans="1:22" x14ac:dyDescent="0.25">
      <c r="A131" s="32">
        <v>48</v>
      </c>
      <c r="B131" s="1" t="s">
        <v>8</v>
      </c>
      <c r="C131" s="30">
        <v>13523096</v>
      </c>
      <c r="D131" s="31" t="s">
        <v>150</v>
      </c>
      <c r="E131" s="21">
        <v>72</v>
      </c>
      <c r="F131" s="21">
        <v>68</v>
      </c>
      <c r="G131" s="22">
        <v>85</v>
      </c>
      <c r="H131" s="22">
        <v>48</v>
      </c>
      <c r="I131" s="22">
        <v>59</v>
      </c>
      <c r="J131" s="22">
        <v>90.75</v>
      </c>
      <c r="K131" s="23">
        <v>97.5</v>
      </c>
      <c r="L131" s="23" t="s">
        <v>219</v>
      </c>
      <c r="M131" s="23">
        <v>90</v>
      </c>
      <c r="N131" s="1">
        <v>23</v>
      </c>
      <c r="O131" s="24">
        <f>N132/29 * 100</f>
        <v>93.103448275862064</v>
      </c>
      <c r="P131" s="33">
        <f>0.25*E131+0.25*F131+0.2*((G131+H131+I131)/3)+0.2*((J131+K131)/2) + 0.075*M131+0.025*O131</f>
        <v>75.702586206896555</v>
      </c>
      <c r="Q131" s="38" t="s">
        <v>20</v>
      </c>
      <c r="R131" s="25" t="s">
        <v>17</v>
      </c>
      <c r="S131" s="31" t="s">
        <v>150</v>
      </c>
      <c r="T131" s="30">
        <v>13523096</v>
      </c>
      <c r="U131" s="32">
        <v>48</v>
      </c>
      <c r="V131" s="1" t="s">
        <v>8</v>
      </c>
    </row>
    <row r="132" spans="1:22" x14ac:dyDescent="0.25">
      <c r="A132" s="32">
        <v>49</v>
      </c>
      <c r="B132" s="1" t="s">
        <v>8</v>
      </c>
      <c r="C132" s="30">
        <v>13523098</v>
      </c>
      <c r="D132" s="31" t="s">
        <v>151</v>
      </c>
      <c r="E132" s="21">
        <v>58</v>
      </c>
      <c r="F132" s="21">
        <v>70</v>
      </c>
      <c r="G132" s="22">
        <v>61.5</v>
      </c>
      <c r="H132" s="22">
        <v>33</v>
      </c>
      <c r="I132" s="22">
        <v>46.5</v>
      </c>
      <c r="J132" s="22">
        <v>87.75</v>
      </c>
      <c r="K132" s="23">
        <v>106.5</v>
      </c>
      <c r="L132" s="23" t="s">
        <v>219</v>
      </c>
      <c r="M132" s="23">
        <v>90</v>
      </c>
      <c r="N132" s="1">
        <v>27</v>
      </c>
      <c r="O132" s="24">
        <f>N133/29 * 100</f>
        <v>86.206896551724128</v>
      </c>
      <c r="P132" s="33">
        <f>0.25*E132+0.25*F132+0.2*((G132+H132+I132)/3)+0.2*((J132+K132)/2) + 0.075*M132+0.025*O132</f>
        <v>69.730172413793099</v>
      </c>
      <c r="Q132" s="38" t="s">
        <v>28</v>
      </c>
      <c r="R132" s="25" t="s">
        <v>17</v>
      </c>
      <c r="S132" s="31" t="s">
        <v>151</v>
      </c>
      <c r="T132" s="30">
        <v>13523098</v>
      </c>
      <c r="U132" s="32">
        <v>49</v>
      </c>
      <c r="V132" s="1" t="s">
        <v>8</v>
      </c>
    </row>
    <row r="133" spans="1:22" x14ac:dyDescent="0.25">
      <c r="A133" s="32">
        <v>50</v>
      </c>
      <c r="B133" s="1" t="s">
        <v>8</v>
      </c>
      <c r="C133" s="30">
        <v>13523100</v>
      </c>
      <c r="D133" s="31" t="s">
        <v>152</v>
      </c>
      <c r="E133" s="21">
        <v>83.5</v>
      </c>
      <c r="F133" s="21">
        <v>70</v>
      </c>
      <c r="G133" s="22">
        <v>83</v>
      </c>
      <c r="H133" s="22">
        <v>77</v>
      </c>
      <c r="I133" s="22">
        <v>80</v>
      </c>
      <c r="J133" s="22">
        <v>63.75</v>
      </c>
      <c r="K133" s="23">
        <v>103.5</v>
      </c>
      <c r="L133" s="23" t="s">
        <v>18</v>
      </c>
      <c r="M133" s="23">
        <v>85</v>
      </c>
      <c r="N133" s="1">
        <v>25</v>
      </c>
      <c r="O133" s="24">
        <f>N134/29 * 100</f>
        <v>100</v>
      </c>
      <c r="P133" s="33">
        <f>0.25*E133+0.25*F133+0.2*((G133+H133+I133)/3)+0.2*((J133+K133)/2) + 0.075*M133+0.025*O133</f>
        <v>79.974999999999994</v>
      </c>
      <c r="Q133" s="38" t="s">
        <v>20</v>
      </c>
      <c r="R133" s="25" t="s">
        <v>20</v>
      </c>
      <c r="S133" s="31" t="s">
        <v>152</v>
      </c>
      <c r="T133" s="30">
        <v>13523100</v>
      </c>
      <c r="U133" s="32">
        <v>50</v>
      </c>
      <c r="V133" s="1" t="s">
        <v>8</v>
      </c>
    </row>
    <row r="134" spans="1:22" x14ac:dyDescent="0.25">
      <c r="A134" s="32">
        <v>51</v>
      </c>
      <c r="B134" s="1" t="s">
        <v>8</v>
      </c>
      <c r="C134" s="30">
        <v>13523102</v>
      </c>
      <c r="D134" s="31" t="s">
        <v>153</v>
      </c>
      <c r="E134" s="21">
        <v>80.5</v>
      </c>
      <c r="F134" s="21">
        <v>80</v>
      </c>
      <c r="G134" s="22">
        <v>79</v>
      </c>
      <c r="H134" s="22">
        <v>65</v>
      </c>
      <c r="I134" s="22">
        <v>97.5</v>
      </c>
      <c r="J134" s="22">
        <v>95.25</v>
      </c>
      <c r="K134" s="23">
        <v>112</v>
      </c>
      <c r="L134" s="23" t="s">
        <v>222</v>
      </c>
      <c r="M134" s="23">
        <v>85</v>
      </c>
      <c r="N134" s="1">
        <v>29</v>
      </c>
      <c r="O134" s="24">
        <f>N135/29 * 100</f>
        <v>100</v>
      </c>
      <c r="P134" s="33">
        <f>0.25*E134+0.25*F134+0.2*((G134+H134+I134)/3)+0.2*((J134+K134)/2) + 0.075*M134+0.025*O134</f>
        <v>85.825000000000003</v>
      </c>
      <c r="Q134" s="38" t="s">
        <v>20</v>
      </c>
      <c r="R134" s="25" t="s">
        <v>18</v>
      </c>
      <c r="S134" s="31" t="s">
        <v>153</v>
      </c>
      <c r="T134" s="30">
        <v>13523102</v>
      </c>
      <c r="U134" s="32">
        <v>51</v>
      </c>
      <c r="V134" s="1" t="s">
        <v>8</v>
      </c>
    </row>
    <row r="135" spans="1:22" x14ac:dyDescent="0.25">
      <c r="A135" s="32">
        <v>52</v>
      </c>
      <c r="B135" s="1" t="s">
        <v>8</v>
      </c>
      <c r="C135" s="30">
        <v>13523104</v>
      </c>
      <c r="D135" s="31" t="s">
        <v>154</v>
      </c>
      <c r="E135" s="21">
        <v>83.5</v>
      </c>
      <c r="F135" s="21">
        <v>76</v>
      </c>
      <c r="G135" s="22">
        <v>100</v>
      </c>
      <c r="H135" s="22">
        <v>62</v>
      </c>
      <c r="I135" s="22">
        <v>66.5</v>
      </c>
      <c r="J135" s="22">
        <v>96.75</v>
      </c>
      <c r="K135" s="23">
        <v>106</v>
      </c>
      <c r="L135" s="23" t="s">
        <v>18</v>
      </c>
      <c r="M135" s="23">
        <v>85</v>
      </c>
      <c r="N135" s="1">
        <v>29</v>
      </c>
      <c r="O135" s="24">
        <f>N136/29 * 100</f>
        <v>100</v>
      </c>
      <c r="P135" s="33">
        <f>0.25*E135+0.25*F135+0.2*((G135+H135+I135)/3)+0.2*((J135+K135)/2) + 0.075*M135+0.025*O135</f>
        <v>84.25833333333334</v>
      </c>
      <c r="Q135" s="38" t="s">
        <v>213</v>
      </c>
      <c r="R135" s="25" t="s">
        <v>18</v>
      </c>
      <c r="S135" s="31" t="s">
        <v>154</v>
      </c>
      <c r="T135" s="30">
        <v>13523104</v>
      </c>
      <c r="U135" s="32">
        <v>52</v>
      </c>
      <c r="V135" s="1" t="s">
        <v>8</v>
      </c>
    </row>
    <row r="136" spans="1:22" x14ac:dyDescent="0.25">
      <c r="A136" s="32">
        <v>53</v>
      </c>
      <c r="B136" s="1" t="s">
        <v>8</v>
      </c>
      <c r="C136" s="30">
        <v>13523106</v>
      </c>
      <c r="D136" s="31" t="s">
        <v>155</v>
      </c>
      <c r="E136" s="21">
        <v>64</v>
      </c>
      <c r="F136" s="21">
        <v>50.5</v>
      </c>
      <c r="G136" s="22">
        <v>22</v>
      </c>
      <c r="H136" s="22">
        <v>47</v>
      </c>
      <c r="I136" s="22">
        <v>62.5</v>
      </c>
      <c r="J136" s="22">
        <v>72.25</v>
      </c>
      <c r="K136" s="23">
        <v>110</v>
      </c>
      <c r="L136" s="23" t="s">
        <v>219</v>
      </c>
      <c r="M136" s="23">
        <v>90</v>
      </c>
      <c r="N136" s="1">
        <v>29</v>
      </c>
      <c r="O136" s="24">
        <f>N137/29 * 100</f>
        <v>100</v>
      </c>
      <c r="P136" s="33">
        <f>0.25*E136+0.25*F136+0.2*((G136+H136+I136)/3)+0.2*((J136+K136)/2) + 0.075*M136+0.025*O136</f>
        <v>64.866666666666674</v>
      </c>
      <c r="Q136" s="38" t="s">
        <v>17</v>
      </c>
      <c r="R136" s="25" t="s">
        <v>19</v>
      </c>
      <c r="S136" s="31" t="s">
        <v>155</v>
      </c>
      <c r="T136" s="30">
        <v>13523106</v>
      </c>
      <c r="U136" s="32">
        <v>53</v>
      </c>
      <c r="V136" s="1" t="s">
        <v>8</v>
      </c>
    </row>
    <row r="137" spans="1:22" x14ac:dyDescent="0.25">
      <c r="A137" s="32">
        <v>54</v>
      </c>
      <c r="B137" s="1" t="s">
        <v>8</v>
      </c>
      <c r="C137" s="30">
        <v>13523108</v>
      </c>
      <c r="D137" s="31" t="s">
        <v>156</v>
      </c>
      <c r="E137" s="21">
        <v>86</v>
      </c>
      <c r="F137" s="21">
        <v>94</v>
      </c>
      <c r="G137" s="22">
        <v>86</v>
      </c>
      <c r="H137" s="22">
        <v>78</v>
      </c>
      <c r="I137" s="22">
        <v>85.75</v>
      </c>
      <c r="J137" s="22">
        <v>93.35</v>
      </c>
      <c r="K137" s="23">
        <v>82</v>
      </c>
      <c r="L137" s="23" t="s">
        <v>221</v>
      </c>
      <c r="M137" s="23">
        <v>95</v>
      </c>
      <c r="N137" s="1">
        <v>29</v>
      </c>
      <c r="O137" s="24">
        <f>N138/29 * 100</f>
        <v>86.206896551724128</v>
      </c>
      <c r="P137" s="33">
        <f>0.25*E137+0.25*F137+0.2*((G137+H137+I137)/3)+0.2*((J137+K137)/2) + 0.075*M137+0.025*O137</f>
        <v>88.465172413793113</v>
      </c>
      <c r="Q137" s="38" t="s">
        <v>18</v>
      </c>
      <c r="R137" s="25" t="s">
        <v>18</v>
      </c>
      <c r="S137" s="31" t="s">
        <v>156</v>
      </c>
      <c r="T137" s="30">
        <v>13523108</v>
      </c>
      <c r="U137" s="32">
        <v>54</v>
      </c>
      <c r="V137" s="1" t="s">
        <v>8</v>
      </c>
    </row>
    <row r="138" spans="1:22" x14ac:dyDescent="0.25">
      <c r="A138" s="32">
        <v>55</v>
      </c>
      <c r="B138" s="1" t="s">
        <v>8</v>
      </c>
      <c r="C138" s="30">
        <v>13523110</v>
      </c>
      <c r="D138" s="31" t="s">
        <v>157</v>
      </c>
      <c r="E138" s="21">
        <v>66</v>
      </c>
      <c r="F138" s="21">
        <v>68</v>
      </c>
      <c r="G138" s="22">
        <v>86</v>
      </c>
      <c r="H138" s="22">
        <v>25</v>
      </c>
      <c r="I138" s="22">
        <v>76.25</v>
      </c>
      <c r="J138" s="22">
        <v>79.25</v>
      </c>
      <c r="K138" s="23">
        <v>93</v>
      </c>
      <c r="L138" s="23" t="s">
        <v>18</v>
      </c>
      <c r="M138" s="23">
        <v>85</v>
      </c>
      <c r="N138" s="1">
        <v>25</v>
      </c>
      <c r="O138" s="24">
        <f>N139/29 * 100</f>
        <v>96.551724137931032</v>
      </c>
      <c r="P138" s="33">
        <f>0.25*E138+0.25*F138+0.2*((G138+H138+I138)/3)+0.2*((J138+K138)/2) + 0.075*M138+0.025*O138</f>
        <v>71.997126436781613</v>
      </c>
      <c r="Q138" s="38" t="s">
        <v>18</v>
      </c>
      <c r="R138" s="25" t="s">
        <v>17</v>
      </c>
      <c r="S138" s="31" t="s">
        <v>157</v>
      </c>
      <c r="T138" s="30">
        <v>13523110</v>
      </c>
      <c r="U138" s="32">
        <v>55</v>
      </c>
      <c r="V138" s="1" t="s">
        <v>8</v>
      </c>
    </row>
    <row r="139" spans="1:22" x14ac:dyDescent="0.25">
      <c r="A139" s="32">
        <v>56</v>
      </c>
      <c r="B139" s="1" t="s">
        <v>8</v>
      </c>
      <c r="C139" s="30">
        <v>13523112</v>
      </c>
      <c r="D139" s="31" t="s">
        <v>158</v>
      </c>
      <c r="E139" s="21">
        <v>75</v>
      </c>
      <c r="F139" s="21">
        <v>72</v>
      </c>
      <c r="G139" s="22">
        <v>94</v>
      </c>
      <c r="H139" s="22">
        <v>57</v>
      </c>
      <c r="I139" s="22">
        <v>65.5</v>
      </c>
      <c r="J139" s="22">
        <v>98.25</v>
      </c>
      <c r="K139" s="23">
        <v>115</v>
      </c>
      <c r="L139" s="23" t="s">
        <v>219</v>
      </c>
      <c r="M139" s="23">
        <v>90</v>
      </c>
      <c r="N139" s="1">
        <v>28</v>
      </c>
      <c r="O139" s="24">
        <f>N140/29 * 100</f>
        <v>79.310344827586206</v>
      </c>
      <c r="P139" s="33">
        <f>0.25*E139+0.25*F139+0.2*((G139+H139+I139)/3)+0.2*((J139+K139)/2) + 0.075*M139+0.025*O139</f>
        <v>81.241091954022991</v>
      </c>
      <c r="Q139" s="38" t="s">
        <v>20</v>
      </c>
      <c r="R139" s="25" t="s">
        <v>18</v>
      </c>
      <c r="S139" s="31" t="s">
        <v>158</v>
      </c>
      <c r="T139" s="30">
        <v>13523112</v>
      </c>
      <c r="U139" s="32">
        <v>56</v>
      </c>
      <c r="V139" s="1" t="s">
        <v>8</v>
      </c>
    </row>
    <row r="140" spans="1:22" x14ac:dyDescent="0.25">
      <c r="A140" s="32">
        <v>57</v>
      </c>
      <c r="B140" s="1" t="s">
        <v>8</v>
      </c>
      <c r="C140" s="30">
        <v>13523114</v>
      </c>
      <c r="D140" s="31" t="s">
        <v>159</v>
      </c>
      <c r="E140" s="21">
        <v>97</v>
      </c>
      <c r="F140" s="21">
        <v>90</v>
      </c>
      <c r="G140" s="22">
        <v>98</v>
      </c>
      <c r="H140" s="22">
        <v>78</v>
      </c>
      <c r="I140" s="22">
        <v>83.75</v>
      </c>
      <c r="J140" s="22">
        <v>100.6</v>
      </c>
      <c r="K140" s="23">
        <v>114.5</v>
      </c>
      <c r="L140" s="23" t="s">
        <v>219</v>
      </c>
      <c r="M140" s="23">
        <v>90</v>
      </c>
      <c r="N140" s="1">
        <v>23</v>
      </c>
      <c r="O140" s="24">
        <f>N141/29 * 100</f>
        <v>86.206896551724128</v>
      </c>
      <c r="P140" s="33">
        <f>0.25*E140+0.25*F140+0.2*((G140+H140+I140)/3)+0.2*((J140+K140)/2) + 0.075*M140+0.025*O140</f>
        <v>94.481839080459764</v>
      </c>
      <c r="Q140" s="38" t="s">
        <v>20</v>
      </c>
      <c r="R140" s="25" t="s">
        <v>18</v>
      </c>
      <c r="S140" s="31" t="s">
        <v>159</v>
      </c>
      <c r="T140" s="30">
        <v>13523114</v>
      </c>
      <c r="U140" s="32">
        <v>57</v>
      </c>
      <c r="V140" s="1" t="s">
        <v>8</v>
      </c>
    </row>
    <row r="141" spans="1:22" x14ac:dyDescent="0.25">
      <c r="A141" s="32">
        <v>58</v>
      </c>
      <c r="B141" s="1" t="s">
        <v>8</v>
      </c>
      <c r="C141" s="30">
        <v>13523116</v>
      </c>
      <c r="D141" s="31" t="s">
        <v>160</v>
      </c>
      <c r="E141" s="21">
        <v>69</v>
      </c>
      <c r="F141" s="21">
        <v>48.5</v>
      </c>
      <c r="G141" s="22">
        <v>45</v>
      </c>
      <c r="H141" s="22">
        <v>41</v>
      </c>
      <c r="I141" s="22">
        <v>71.5</v>
      </c>
      <c r="J141" s="22">
        <v>94.9</v>
      </c>
      <c r="K141" s="23">
        <v>93.5</v>
      </c>
      <c r="L141" s="23" t="s">
        <v>219</v>
      </c>
      <c r="M141" s="23">
        <v>90</v>
      </c>
      <c r="N141" s="1">
        <v>25</v>
      </c>
      <c r="O141" s="24">
        <f>N142/29 * 100</f>
        <v>93.103448275862064</v>
      </c>
      <c r="P141" s="33">
        <f>0.25*E141+0.25*F141+0.2*((G141+H141+I141)/3)+0.2*((J141+K141)/2) + 0.075*M141+0.025*O141</f>
        <v>67.792586206896559</v>
      </c>
      <c r="Q141" s="38" t="s">
        <v>21</v>
      </c>
      <c r="R141" s="25" t="s">
        <v>19</v>
      </c>
      <c r="S141" s="31" t="s">
        <v>160</v>
      </c>
      <c r="T141" s="30">
        <v>13523116</v>
      </c>
      <c r="U141" s="32">
        <v>58</v>
      </c>
      <c r="V141" s="1" t="s">
        <v>8</v>
      </c>
    </row>
    <row r="142" spans="1:22" x14ac:dyDescent="0.25">
      <c r="A142" s="32">
        <v>59</v>
      </c>
      <c r="B142" s="1" t="s">
        <v>8</v>
      </c>
      <c r="C142" s="30">
        <v>13523118</v>
      </c>
      <c r="D142" s="31" t="s">
        <v>161</v>
      </c>
      <c r="E142" s="21">
        <v>91</v>
      </c>
      <c r="F142" s="21">
        <v>93</v>
      </c>
      <c r="G142" s="22">
        <v>100</v>
      </c>
      <c r="H142" s="22">
        <v>90</v>
      </c>
      <c r="I142" s="22">
        <v>80.25</v>
      </c>
      <c r="J142" s="22">
        <v>91.25</v>
      </c>
      <c r="K142" s="23">
        <v>115</v>
      </c>
      <c r="L142" s="23" t="s">
        <v>219</v>
      </c>
      <c r="M142" s="23">
        <v>90</v>
      </c>
      <c r="N142" s="1">
        <v>27</v>
      </c>
      <c r="O142" s="24">
        <f>N143/29 * 100</f>
        <v>100</v>
      </c>
      <c r="P142" s="33">
        <f>0.25*E142+0.25*F142+0.2*((G142+H142+I142)/3)+0.2*((J142+K142)/2) + 0.075*M142+0.025*O142</f>
        <v>93.891666666666666</v>
      </c>
      <c r="Q142" s="38" t="s">
        <v>18</v>
      </c>
      <c r="R142" s="25" t="s">
        <v>18</v>
      </c>
      <c r="S142" s="31" t="s">
        <v>161</v>
      </c>
      <c r="T142" s="30">
        <v>13523118</v>
      </c>
      <c r="U142" s="32">
        <v>59</v>
      </c>
      <c r="V142" s="1" t="s">
        <v>8</v>
      </c>
    </row>
    <row r="143" spans="1:22" x14ac:dyDescent="0.25">
      <c r="A143" s="32">
        <v>60</v>
      </c>
      <c r="B143" s="1" t="s">
        <v>8</v>
      </c>
      <c r="C143" s="30">
        <v>13523120</v>
      </c>
      <c r="D143" s="31" t="s">
        <v>162</v>
      </c>
      <c r="E143" s="21">
        <v>77</v>
      </c>
      <c r="F143" s="21">
        <v>54.5</v>
      </c>
      <c r="G143" s="22">
        <v>43</v>
      </c>
      <c r="H143" s="22">
        <v>49</v>
      </c>
      <c r="I143" s="22">
        <v>69.5</v>
      </c>
      <c r="J143" s="22">
        <v>84.5</v>
      </c>
      <c r="K143" s="23">
        <v>106</v>
      </c>
      <c r="L143" s="23" t="s">
        <v>221</v>
      </c>
      <c r="M143" s="23">
        <v>95</v>
      </c>
      <c r="N143" s="1">
        <v>29</v>
      </c>
      <c r="O143" s="24">
        <f>N144/29 * 100</f>
        <v>100</v>
      </c>
      <c r="P143" s="33">
        <f>0.25*E143+0.25*F143+0.2*((G143+H143+I143)/3)+0.2*((J143+K143)/2) + 0.075*M143+0.025*O143</f>
        <v>72.316666666666663</v>
      </c>
      <c r="Q143" s="38" t="s">
        <v>18</v>
      </c>
      <c r="R143" s="25" t="s">
        <v>17</v>
      </c>
      <c r="S143" s="31" t="s">
        <v>162</v>
      </c>
      <c r="T143" s="30">
        <v>13523120</v>
      </c>
      <c r="U143" s="32">
        <v>60</v>
      </c>
      <c r="V143" s="1" t="s">
        <v>8</v>
      </c>
    </row>
    <row r="144" spans="1:22" x14ac:dyDescent="0.25">
      <c r="A144" s="32">
        <v>61</v>
      </c>
      <c r="B144" s="1" t="s">
        <v>8</v>
      </c>
      <c r="C144" s="30">
        <v>13523122</v>
      </c>
      <c r="D144" s="31" t="s">
        <v>163</v>
      </c>
      <c r="E144" s="21">
        <v>73.5</v>
      </c>
      <c r="F144" s="21">
        <v>76</v>
      </c>
      <c r="G144" s="22">
        <v>95</v>
      </c>
      <c r="H144" s="22">
        <v>82</v>
      </c>
      <c r="I144" s="22">
        <v>83</v>
      </c>
      <c r="J144" s="22">
        <v>98.75</v>
      </c>
      <c r="K144" s="23">
        <v>90.5</v>
      </c>
      <c r="L144" s="23" t="s">
        <v>219</v>
      </c>
      <c r="M144" s="23">
        <v>90</v>
      </c>
      <c r="N144" s="1">
        <v>29</v>
      </c>
      <c r="O144" s="24">
        <f>N145/29 * 100</f>
        <v>93.103448275862064</v>
      </c>
      <c r="P144" s="33">
        <f>0.25*E144+0.25*F144+0.2*((G144+H144+I144)/3)+0.2*((J144+K144)/2) + 0.075*M144+0.025*O144</f>
        <v>82.710919540229895</v>
      </c>
      <c r="Q144" s="38" t="s">
        <v>17</v>
      </c>
      <c r="R144" s="25" t="s">
        <v>18</v>
      </c>
      <c r="S144" s="31" t="s">
        <v>163</v>
      </c>
      <c r="T144" s="30">
        <v>13523122</v>
      </c>
      <c r="U144" s="32">
        <v>61</v>
      </c>
      <c r="V144" s="1" t="s">
        <v>8</v>
      </c>
    </row>
    <row r="145" spans="1:22" x14ac:dyDescent="0.25">
      <c r="A145" s="32">
        <v>1</v>
      </c>
      <c r="B145" s="1" t="s">
        <v>9</v>
      </c>
      <c r="C145" s="30">
        <v>13523123</v>
      </c>
      <c r="D145" s="31" t="s">
        <v>164</v>
      </c>
      <c r="E145" s="21">
        <v>56.5</v>
      </c>
      <c r="F145" s="21">
        <v>49</v>
      </c>
      <c r="G145" s="22">
        <v>32.5</v>
      </c>
      <c r="H145" s="22">
        <v>20</v>
      </c>
      <c r="I145" s="22">
        <v>60.5</v>
      </c>
      <c r="J145" s="22">
        <v>111.75</v>
      </c>
      <c r="K145" s="23">
        <v>101.65</v>
      </c>
      <c r="L145" s="23" t="s">
        <v>207</v>
      </c>
      <c r="M145" s="23">
        <v>90</v>
      </c>
      <c r="N145" s="1">
        <v>27</v>
      </c>
      <c r="O145" s="24">
        <f>N145/27 * 100</f>
        <v>100</v>
      </c>
      <c r="P145" s="33">
        <f>0.25*E145+0.25*F145+0.2*((G145+H145+I145)/3)+0.2*((J145+K145)/2) + 0.075*M145+0.025*O145</f>
        <v>64.498333333333335</v>
      </c>
      <c r="Q145" s="38" t="s">
        <v>18</v>
      </c>
      <c r="R145" s="25" t="s">
        <v>19</v>
      </c>
      <c r="S145" s="31" t="s">
        <v>164</v>
      </c>
      <c r="T145" s="30">
        <v>13523123</v>
      </c>
      <c r="U145" s="32">
        <v>1</v>
      </c>
      <c r="V145" s="1" t="s">
        <v>9</v>
      </c>
    </row>
    <row r="146" spans="1:22" x14ac:dyDescent="0.25">
      <c r="A146" s="32">
        <v>2</v>
      </c>
      <c r="B146" s="1" t="s">
        <v>9</v>
      </c>
      <c r="C146" s="30">
        <v>13523124</v>
      </c>
      <c r="D146" s="31" t="s">
        <v>165</v>
      </c>
      <c r="E146" s="21">
        <v>26.5</v>
      </c>
      <c r="F146" s="21">
        <v>64</v>
      </c>
      <c r="G146" s="22">
        <v>65</v>
      </c>
      <c r="H146" s="22">
        <v>25</v>
      </c>
      <c r="I146" s="22">
        <v>54</v>
      </c>
      <c r="J146" s="22">
        <v>97.5</v>
      </c>
      <c r="K146" s="23">
        <v>93</v>
      </c>
      <c r="L146" s="23" t="s">
        <v>208</v>
      </c>
      <c r="M146" s="23">
        <v>95</v>
      </c>
      <c r="N146" s="1">
        <v>26</v>
      </c>
      <c r="O146" s="24">
        <f>N146/27 * 100</f>
        <v>96.296296296296291</v>
      </c>
      <c r="P146" s="33">
        <f>0.25*E146+0.25*F146+0.2*((G146+H146+I146)/3)+0.2*((J146+K146)/2) + 0.075*M146+0.025*O146</f>
        <v>60.80740740740741</v>
      </c>
      <c r="Q146" s="38" t="s">
        <v>20</v>
      </c>
      <c r="R146" s="25" t="s">
        <v>21</v>
      </c>
      <c r="S146" s="31" t="s">
        <v>165</v>
      </c>
      <c r="T146" s="30">
        <v>13523124</v>
      </c>
      <c r="U146" s="32">
        <v>2</v>
      </c>
      <c r="V146" s="1" t="s">
        <v>9</v>
      </c>
    </row>
    <row r="147" spans="1:22" x14ac:dyDescent="0.25">
      <c r="A147" s="32">
        <v>3</v>
      </c>
      <c r="B147" s="1" t="s">
        <v>9</v>
      </c>
      <c r="C147" s="30">
        <v>13523125</v>
      </c>
      <c r="D147" s="31" t="s">
        <v>166</v>
      </c>
      <c r="E147" s="21">
        <v>45</v>
      </c>
      <c r="F147" s="21">
        <v>40</v>
      </c>
      <c r="G147" s="22">
        <v>40.5</v>
      </c>
      <c r="H147" s="22">
        <v>13</v>
      </c>
      <c r="I147" s="22">
        <v>33.5</v>
      </c>
      <c r="J147" s="22">
        <v>87.35</v>
      </c>
      <c r="K147" s="23">
        <v>73.150000000000006</v>
      </c>
      <c r="L147" s="23" t="s">
        <v>20</v>
      </c>
      <c r="M147" s="23">
        <v>80</v>
      </c>
      <c r="N147" s="1">
        <v>23</v>
      </c>
      <c r="O147" s="24">
        <f>N147/27 * 100</f>
        <v>85.18518518518519</v>
      </c>
      <c r="P147" s="33">
        <f>0.25*E147+0.25*F147+0.2*((G147+H147+I147)/3)+0.2*((J147+K147)/2) + 0.075*M147+0.025*O147</f>
        <v>51.229629629629628</v>
      </c>
      <c r="Q147" s="38" t="s">
        <v>20</v>
      </c>
      <c r="R147" s="25" t="s">
        <v>21</v>
      </c>
      <c r="S147" s="31" t="s">
        <v>166</v>
      </c>
      <c r="T147" s="30">
        <v>13523125</v>
      </c>
      <c r="U147" s="32">
        <v>3</v>
      </c>
      <c r="V147" s="1" t="s">
        <v>9</v>
      </c>
    </row>
    <row r="148" spans="1:22" x14ac:dyDescent="0.25">
      <c r="A148" s="32">
        <v>4</v>
      </c>
      <c r="B148" s="1" t="s">
        <v>9</v>
      </c>
      <c r="C148" s="30">
        <v>13523126</v>
      </c>
      <c r="D148" s="31" t="s">
        <v>167</v>
      </c>
      <c r="E148" s="21">
        <v>77</v>
      </c>
      <c r="F148" s="21">
        <v>67</v>
      </c>
      <c r="G148" s="22">
        <v>33</v>
      </c>
      <c r="H148" s="22">
        <v>52</v>
      </c>
      <c r="I148" s="22">
        <v>72.5</v>
      </c>
      <c r="J148" s="22">
        <v>111.75</v>
      </c>
      <c r="K148" s="23">
        <v>108</v>
      </c>
      <c r="L148" s="23" t="s">
        <v>207</v>
      </c>
      <c r="M148" s="23">
        <v>90</v>
      </c>
      <c r="N148" s="1">
        <v>24</v>
      </c>
      <c r="O148" s="24">
        <f>N148/27 * 100</f>
        <v>88.888888888888886</v>
      </c>
      <c r="P148" s="33">
        <f>0.25*E148+0.25*F148+0.2*((G148+H148+I148)/3)+0.2*((J148+K148)/2) + 0.075*M148+0.025*O148</f>
        <v>77.447222222222223</v>
      </c>
      <c r="Q148" s="38" t="s">
        <v>18</v>
      </c>
      <c r="R148" s="25" t="s">
        <v>20</v>
      </c>
      <c r="S148" s="31" t="s">
        <v>167</v>
      </c>
      <c r="T148" s="30">
        <v>13523126</v>
      </c>
      <c r="U148" s="32">
        <v>4</v>
      </c>
      <c r="V148" s="1" t="s">
        <v>9</v>
      </c>
    </row>
    <row r="149" spans="1:22" x14ac:dyDescent="0.25">
      <c r="A149" s="32">
        <v>5</v>
      </c>
      <c r="B149" s="1" t="s">
        <v>9</v>
      </c>
      <c r="C149" s="30">
        <v>13523127</v>
      </c>
      <c r="D149" s="31" t="s">
        <v>168</v>
      </c>
      <c r="E149" s="21">
        <v>65</v>
      </c>
      <c r="F149" s="21">
        <v>40</v>
      </c>
      <c r="G149" s="22">
        <v>59</v>
      </c>
      <c r="H149" s="22">
        <v>19</v>
      </c>
      <c r="I149" s="22">
        <v>31</v>
      </c>
      <c r="J149" s="22">
        <v>88.25</v>
      </c>
      <c r="K149" s="23">
        <v>96</v>
      </c>
      <c r="L149" s="23" t="s">
        <v>20</v>
      </c>
      <c r="M149" s="23">
        <v>80</v>
      </c>
      <c r="N149" s="1">
        <v>24</v>
      </c>
      <c r="O149" s="24">
        <f>N149/27 * 100</f>
        <v>88.888888888888886</v>
      </c>
      <c r="P149" s="33">
        <f>0.25*E149+0.25*F149+0.2*((G149+H149+I149)/3)+0.2*((J149+K149)/2) + 0.075*M149+0.025*O149</f>
        <v>60.163888888888884</v>
      </c>
      <c r="Q149" s="38" t="s">
        <v>17</v>
      </c>
      <c r="R149" s="25" t="s">
        <v>21</v>
      </c>
      <c r="S149" s="31" t="s">
        <v>168</v>
      </c>
      <c r="T149" s="30">
        <v>13523127</v>
      </c>
      <c r="U149" s="32">
        <v>5</v>
      </c>
      <c r="V149" s="1" t="s">
        <v>9</v>
      </c>
    </row>
    <row r="150" spans="1:22" x14ac:dyDescent="0.25">
      <c r="A150" s="32">
        <v>6</v>
      </c>
      <c r="B150" s="1" t="s">
        <v>9</v>
      </c>
      <c r="C150" s="30">
        <v>13523128</v>
      </c>
      <c r="D150" s="31" t="s">
        <v>169</v>
      </c>
      <c r="E150" s="21">
        <v>68</v>
      </c>
      <c r="F150" s="21">
        <v>64</v>
      </c>
      <c r="G150" s="22">
        <v>72</v>
      </c>
      <c r="H150" s="22">
        <v>64</v>
      </c>
      <c r="I150" s="22">
        <v>45.75</v>
      </c>
      <c r="J150" s="22">
        <v>83.75</v>
      </c>
      <c r="K150" s="23">
        <v>89.775000000000006</v>
      </c>
      <c r="L150" s="23" t="s">
        <v>18</v>
      </c>
      <c r="M150" s="23">
        <v>85</v>
      </c>
      <c r="N150" s="1">
        <v>22</v>
      </c>
      <c r="O150" s="24">
        <f>N150/27 * 100</f>
        <v>81.481481481481481</v>
      </c>
      <c r="P150" s="33">
        <f>0.25*E150+0.25*F150+0.2*((G150+H150+I150)/3)+0.2*((J150+K150)/2) + 0.075*M150+0.025*O150</f>
        <v>70.881203703703704</v>
      </c>
      <c r="Q150" s="38" t="s">
        <v>20</v>
      </c>
      <c r="R150" s="25" t="s">
        <v>17</v>
      </c>
      <c r="S150" s="31" t="s">
        <v>169</v>
      </c>
      <c r="T150" s="30">
        <v>13523128</v>
      </c>
      <c r="U150" s="32">
        <v>6</v>
      </c>
      <c r="V150" s="1" t="s">
        <v>9</v>
      </c>
    </row>
    <row r="151" spans="1:22" x14ac:dyDescent="0.25">
      <c r="A151" s="32">
        <v>7</v>
      </c>
      <c r="B151" s="1" t="s">
        <v>9</v>
      </c>
      <c r="C151" s="30">
        <v>13523129</v>
      </c>
      <c r="D151" s="31" t="s">
        <v>170</v>
      </c>
      <c r="E151" s="21">
        <v>41</v>
      </c>
      <c r="F151" s="21">
        <v>85</v>
      </c>
      <c r="G151" s="22">
        <v>77</v>
      </c>
      <c r="H151" s="22">
        <v>21</v>
      </c>
      <c r="I151" s="22">
        <v>65.5</v>
      </c>
      <c r="J151" s="22">
        <v>88.25</v>
      </c>
      <c r="K151" s="23">
        <v>95.75</v>
      </c>
      <c r="L151" s="23" t="s">
        <v>20</v>
      </c>
      <c r="M151" s="23">
        <v>80</v>
      </c>
      <c r="N151" s="1">
        <v>27</v>
      </c>
      <c r="O151" s="24">
        <f>N151/27 * 100</f>
        <v>100</v>
      </c>
      <c r="P151" s="33">
        <f>0.25*E151+0.25*F151+0.2*((G151+H151+I151)/3)+0.2*((J151+K151)/2) + 0.075*M151+0.025*O151</f>
        <v>69.3</v>
      </c>
      <c r="Q151" s="38" t="s">
        <v>217</v>
      </c>
      <c r="R151" s="25" t="s">
        <v>17</v>
      </c>
      <c r="S151" s="31" t="s">
        <v>170</v>
      </c>
      <c r="T151" s="30">
        <v>13523129</v>
      </c>
      <c r="U151" s="32">
        <v>7</v>
      </c>
      <c r="V151" s="1" t="s">
        <v>9</v>
      </c>
    </row>
    <row r="152" spans="1:22" x14ac:dyDescent="0.25">
      <c r="A152" s="32">
        <v>8</v>
      </c>
      <c r="B152" s="1" t="s">
        <v>9</v>
      </c>
      <c r="C152" s="30">
        <v>13523131</v>
      </c>
      <c r="D152" s="31" t="s">
        <v>171</v>
      </c>
      <c r="E152" s="21">
        <v>31</v>
      </c>
      <c r="F152" s="21">
        <v>31</v>
      </c>
      <c r="G152" s="22">
        <v>38.5</v>
      </c>
      <c r="H152" s="22">
        <v>5.5</v>
      </c>
      <c r="I152" s="22">
        <v>14</v>
      </c>
      <c r="J152" s="22">
        <v>74.09</v>
      </c>
      <c r="K152" s="23">
        <v>96.5</v>
      </c>
      <c r="L152" s="23"/>
      <c r="M152" s="23"/>
      <c r="N152" s="1">
        <v>27</v>
      </c>
      <c r="O152" s="24">
        <f>N152/27 * 100</f>
        <v>100</v>
      </c>
      <c r="P152" s="33">
        <f>0.25*E152+0.25*F152+0.2*((G152+H152+I152)/3)+0.2*((J152+K152)/2) + 0.075*M152+0.025*O152</f>
        <v>38.925666666666672</v>
      </c>
      <c r="Q152" s="38" t="s">
        <v>17</v>
      </c>
      <c r="R152" s="25" t="s">
        <v>27</v>
      </c>
      <c r="S152" s="31" t="s">
        <v>171</v>
      </c>
      <c r="T152" s="30">
        <v>13523131</v>
      </c>
      <c r="U152" s="32">
        <v>8</v>
      </c>
      <c r="V152" s="1" t="s">
        <v>9</v>
      </c>
    </row>
    <row r="153" spans="1:22" x14ac:dyDescent="0.25">
      <c r="A153" s="32">
        <v>9</v>
      </c>
      <c r="B153" s="1" t="s">
        <v>9</v>
      </c>
      <c r="C153" s="30">
        <v>13523132</v>
      </c>
      <c r="D153" s="31" t="s">
        <v>172</v>
      </c>
      <c r="E153" s="21">
        <v>12</v>
      </c>
      <c r="F153" s="21">
        <v>32</v>
      </c>
      <c r="G153" s="22">
        <v>39.5</v>
      </c>
      <c r="H153" s="22">
        <v>12</v>
      </c>
      <c r="I153" s="22">
        <v>51</v>
      </c>
      <c r="J153" s="22">
        <v>67.75</v>
      </c>
      <c r="K153" s="23">
        <v>112.5</v>
      </c>
      <c r="L153" s="23" t="s">
        <v>207</v>
      </c>
      <c r="M153" s="23">
        <v>90</v>
      </c>
      <c r="N153" s="1">
        <v>26</v>
      </c>
      <c r="O153" s="24">
        <f>N153/27 * 100</f>
        <v>96.296296296296291</v>
      </c>
      <c r="P153" s="33">
        <f>0.25*E153+0.25*F153+0.2*((G153+H153+I153)/3)+0.2*((J153+K153)/2) + 0.075*M153+0.025*O153</f>
        <v>45.015740740740739</v>
      </c>
      <c r="Q153" s="38" t="s">
        <v>19</v>
      </c>
      <c r="R153" s="25" t="s">
        <v>28</v>
      </c>
      <c r="S153" s="31" t="s">
        <v>172</v>
      </c>
      <c r="T153" s="30">
        <v>13523132</v>
      </c>
      <c r="U153" s="32">
        <v>9</v>
      </c>
      <c r="V153" s="1" t="s">
        <v>9</v>
      </c>
    </row>
    <row r="154" spans="1:22" x14ac:dyDescent="0.25">
      <c r="A154" s="32">
        <v>10</v>
      </c>
      <c r="B154" s="1" t="s">
        <v>9</v>
      </c>
      <c r="C154" s="30">
        <v>13523133</v>
      </c>
      <c r="D154" s="31" t="s">
        <v>173</v>
      </c>
      <c r="E154" s="21">
        <v>46</v>
      </c>
      <c r="F154" s="21">
        <v>40.5</v>
      </c>
      <c r="G154" s="22">
        <v>63</v>
      </c>
      <c r="H154" s="22">
        <v>21</v>
      </c>
      <c r="I154" s="22">
        <v>26</v>
      </c>
      <c r="J154" s="22">
        <v>77</v>
      </c>
      <c r="K154" s="23">
        <v>70.5</v>
      </c>
      <c r="L154" s="23" t="s">
        <v>20</v>
      </c>
      <c r="M154" s="23">
        <v>80</v>
      </c>
      <c r="N154" s="1">
        <v>25</v>
      </c>
      <c r="O154" s="24">
        <f>N154/27 * 100</f>
        <v>92.592592592592595</v>
      </c>
      <c r="P154" s="33">
        <f>0.25*E154+0.25*F154+0.2*((G154+H154+I154)/3)+0.2*((J154+K154)/2) + 0.075*M154+0.025*O154</f>
        <v>52.023148148148145</v>
      </c>
      <c r="Q154" s="38"/>
      <c r="R154" s="25" t="s">
        <v>21</v>
      </c>
      <c r="S154" s="31" t="s">
        <v>173</v>
      </c>
      <c r="T154" s="30">
        <v>13523133</v>
      </c>
      <c r="U154" s="32">
        <v>10</v>
      </c>
      <c r="V154" s="1" t="s">
        <v>9</v>
      </c>
    </row>
    <row r="155" spans="1:22" x14ac:dyDescent="0.25">
      <c r="A155" s="32">
        <v>11</v>
      </c>
      <c r="B155" s="1" t="s">
        <v>9</v>
      </c>
      <c r="C155" s="30">
        <v>13523134</v>
      </c>
      <c r="D155" s="31" t="s">
        <v>174</v>
      </c>
      <c r="E155" s="21">
        <v>47</v>
      </c>
      <c r="F155" s="21">
        <v>41</v>
      </c>
      <c r="G155" s="22">
        <v>32</v>
      </c>
      <c r="H155" s="22">
        <v>16</v>
      </c>
      <c r="I155" s="22">
        <v>38</v>
      </c>
      <c r="J155" s="22">
        <v>67.75</v>
      </c>
      <c r="K155" s="23">
        <v>91.674999999999997</v>
      </c>
      <c r="L155" s="23" t="s">
        <v>17</v>
      </c>
      <c r="M155" s="23">
        <v>75</v>
      </c>
      <c r="N155" s="1">
        <v>26</v>
      </c>
      <c r="O155" s="24">
        <f>N155/27 * 100</f>
        <v>96.296296296296291</v>
      </c>
      <c r="P155" s="33">
        <f>0.25*E155+0.25*F155+0.2*((G155+H155+I155)/3)+0.2*((J155+K155)/2) + 0.075*M155+0.025*O155</f>
        <v>51.708240740740742</v>
      </c>
      <c r="Q155" s="38" t="s">
        <v>218</v>
      </c>
      <c r="R155" s="25" t="s">
        <v>21</v>
      </c>
      <c r="S155" s="31" t="s">
        <v>174</v>
      </c>
      <c r="T155" s="30">
        <v>13523134</v>
      </c>
      <c r="U155" s="32">
        <v>11</v>
      </c>
      <c r="V155" s="1" t="s">
        <v>9</v>
      </c>
    </row>
    <row r="156" spans="1:22" x14ac:dyDescent="0.25">
      <c r="A156" s="32">
        <v>12</v>
      </c>
      <c r="B156" s="1" t="s">
        <v>9</v>
      </c>
      <c r="C156" s="30">
        <v>13523135</v>
      </c>
      <c r="D156" s="31" t="s">
        <v>175</v>
      </c>
      <c r="E156" s="21">
        <v>94</v>
      </c>
      <c r="F156" s="21">
        <v>88</v>
      </c>
      <c r="G156" s="22">
        <v>56.5</v>
      </c>
      <c r="H156" s="22">
        <v>60.5</v>
      </c>
      <c r="I156" s="22">
        <v>68.5</v>
      </c>
      <c r="J156" s="22">
        <v>89.5</v>
      </c>
      <c r="K156" s="23">
        <v>85.025000000000006</v>
      </c>
      <c r="L156" s="23" t="s">
        <v>209</v>
      </c>
      <c r="M156" s="23">
        <v>90</v>
      </c>
      <c r="N156" s="1">
        <v>24</v>
      </c>
      <c r="O156" s="24">
        <f>N156/27 * 100</f>
        <v>88.888888888888886</v>
      </c>
      <c r="P156" s="33">
        <f>0.25*E156+0.25*F156+0.2*((G156+H156+I156)/3)+0.2*((J156+K156)/2) + 0.075*M156+0.025*O156</f>
        <v>84.291388888888889</v>
      </c>
      <c r="Q156" s="38" t="s">
        <v>18</v>
      </c>
      <c r="R156" s="25" t="s">
        <v>18</v>
      </c>
      <c r="S156" s="31" t="s">
        <v>175</v>
      </c>
      <c r="T156" s="30">
        <v>13523135</v>
      </c>
      <c r="U156" s="32">
        <v>12</v>
      </c>
      <c r="V156" s="1" t="s">
        <v>9</v>
      </c>
    </row>
    <row r="157" spans="1:22" x14ac:dyDescent="0.25">
      <c r="A157" s="32">
        <v>13</v>
      </c>
      <c r="B157" s="1" t="s">
        <v>9</v>
      </c>
      <c r="C157" s="30">
        <v>13523136</v>
      </c>
      <c r="D157" s="31" t="s">
        <v>176</v>
      </c>
      <c r="E157" s="21">
        <v>47</v>
      </c>
      <c r="F157" s="21">
        <v>28.5</v>
      </c>
      <c r="G157" s="22">
        <v>24</v>
      </c>
      <c r="H157" s="22">
        <v>24</v>
      </c>
      <c r="I157" s="22">
        <v>34.25</v>
      </c>
      <c r="J157" s="22">
        <v>83.25</v>
      </c>
      <c r="K157" s="23">
        <v>70.5</v>
      </c>
      <c r="L157" s="23" t="s">
        <v>18</v>
      </c>
      <c r="M157" s="23">
        <v>85</v>
      </c>
      <c r="N157" s="1">
        <v>27</v>
      </c>
      <c r="O157" s="24">
        <f>N157/27 * 100</f>
        <v>100</v>
      </c>
      <c r="P157" s="33">
        <f>0.25*E157+0.25*F157+0.2*((G157+H157+I157)/3)+0.2*((J157+K157)/2) + 0.075*M157+0.025*O157</f>
        <v>48.608333333333334</v>
      </c>
      <c r="Q157" s="38" t="s">
        <v>20</v>
      </c>
      <c r="R157" s="25" t="s">
        <v>28</v>
      </c>
      <c r="S157" s="31" t="s">
        <v>176</v>
      </c>
      <c r="T157" s="30">
        <v>13523136</v>
      </c>
      <c r="U157" s="32">
        <v>13</v>
      </c>
      <c r="V157" s="1" t="s">
        <v>9</v>
      </c>
    </row>
    <row r="158" spans="1:22" x14ac:dyDescent="0.25">
      <c r="A158" s="32">
        <v>14</v>
      </c>
      <c r="B158" s="1" t="s">
        <v>9</v>
      </c>
      <c r="C158" s="30">
        <v>13523137</v>
      </c>
      <c r="D158" s="31" t="s">
        <v>177</v>
      </c>
      <c r="E158" s="21">
        <v>50</v>
      </c>
      <c r="F158" s="21">
        <v>59</v>
      </c>
      <c r="G158" s="22">
        <v>25</v>
      </c>
      <c r="H158" s="22">
        <v>22</v>
      </c>
      <c r="I158" s="22">
        <v>30</v>
      </c>
      <c r="J158" s="22">
        <v>89.75</v>
      </c>
      <c r="K158" s="23">
        <v>89.775000000000006</v>
      </c>
      <c r="L158" s="23" t="s">
        <v>17</v>
      </c>
      <c r="M158" s="23">
        <v>75</v>
      </c>
      <c r="N158" s="1">
        <v>26</v>
      </c>
      <c r="O158" s="24">
        <f>N158/27 * 100</f>
        <v>96.296296296296291</v>
      </c>
      <c r="P158" s="33">
        <f>0.25*E158+0.25*F158+0.2*((G158+H158+I158)/3)+0.2*((J158+K158)/2) + 0.075*M158+0.025*O158</f>
        <v>58.368240740740738</v>
      </c>
      <c r="Q158" s="38" t="s">
        <v>17</v>
      </c>
      <c r="R158" s="25" t="s">
        <v>21</v>
      </c>
      <c r="S158" s="31" t="s">
        <v>177</v>
      </c>
      <c r="T158" s="30">
        <v>13523137</v>
      </c>
      <c r="U158" s="32">
        <v>14</v>
      </c>
      <c r="V158" s="1" t="s">
        <v>9</v>
      </c>
    </row>
    <row r="159" spans="1:22" x14ac:dyDescent="0.25">
      <c r="A159" s="32">
        <v>15</v>
      </c>
      <c r="B159" s="1" t="s">
        <v>9</v>
      </c>
      <c r="C159" s="30">
        <v>13523138</v>
      </c>
      <c r="D159" s="31" t="s">
        <v>178</v>
      </c>
      <c r="E159" s="21">
        <v>37</v>
      </c>
      <c r="F159" s="21">
        <v>47</v>
      </c>
      <c r="G159" s="22">
        <v>43</v>
      </c>
      <c r="H159" s="22">
        <v>63</v>
      </c>
      <c r="I159" s="22">
        <v>85.5</v>
      </c>
      <c r="J159" s="22">
        <v>87.35</v>
      </c>
      <c r="K159" s="23">
        <v>96</v>
      </c>
      <c r="L159" s="23" t="s">
        <v>210</v>
      </c>
      <c r="M159" s="23">
        <v>85</v>
      </c>
      <c r="N159" s="1">
        <v>26</v>
      </c>
      <c r="O159" s="24">
        <f>N159/27 * 100</f>
        <v>96.296296296296291</v>
      </c>
      <c r="P159" s="33">
        <f>0.25*E159+0.25*F159+0.2*((G159+H159+I159)/3)+0.2*((J159+K159)/2) + 0.075*M159+0.025*O159</f>
        <v>60.884074074074071</v>
      </c>
      <c r="Q159" s="38" t="s">
        <v>17</v>
      </c>
      <c r="R159" s="25" t="s">
        <v>21</v>
      </c>
      <c r="S159" s="31" t="s">
        <v>178</v>
      </c>
      <c r="T159" s="30">
        <v>13523138</v>
      </c>
      <c r="U159" s="32">
        <v>15</v>
      </c>
      <c r="V159" s="1" t="s">
        <v>9</v>
      </c>
    </row>
    <row r="160" spans="1:22" x14ac:dyDescent="0.25">
      <c r="A160" s="32">
        <v>16</v>
      </c>
      <c r="B160" s="1" t="s">
        <v>9</v>
      </c>
      <c r="C160" s="30">
        <v>13523139</v>
      </c>
      <c r="D160" s="31" t="s">
        <v>179</v>
      </c>
      <c r="E160" s="21">
        <v>64</v>
      </c>
      <c r="F160" s="21">
        <v>70.5</v>
      </c>
      <c r="G160" s="22">
        <v>22</v>
      </c>
      <c r="H160" s="22">
        <v>58.5</v>
      </c>
      <c r="I160" s="22">
        <v>45.5</v>
      </c>
      <c r="J160" s="22">
        <v>67.75</v>
      </c>
      <c r="K160" s="23">
        <v>96.5</v>
      </c>
      <c r="L160" s="23" t="s">
        <v>17</v>
      </c>
      <c r="M160" s="23">
        <v>75</v>
      </c>
      <c r="N160" s="1">
        <v>26</v>
      </c>
      <c r="O160" s="24">
        <f>N160/27 * 100</f>
        <v>96.296296296296291</v>
      </c>
      <c r="P160" s="33">
        <f>0.25*E160+0.25*F160+0.2*((G160+H160+I160)/3)+0.2*((J160+K160)/2) + 0.075*M160+0.025*O160</f>
        <v>66.482407407407408</v>
      </c>
      <c r="Q160" s="38" t="s">
        <v>216</v>
      </c>
      <c r="R160" s="25" t="s">
        <v>19</v>
      </c>
      <c r="S160" s="31" t="s">
        <v>179</v>
      </c>
      <c r="T160" s="30">
        <v>13523139</v>
      </c>
      <c r="U160" s="32">
        <v>16</v>
      </c>
      <c r="V160" s="1" t="s">
        <v>9</v>
      </c>
    </row>
    <row r="161" spans="1:22" x14ac:dyDescent="0.25">
      <c r="A161" s="32">
        <v>17</v>
      </c>
      <c r="B161" s="1" t="s">
        <v>9</v>
      </c>
      <c r="C161" s="30">
        <v>13523140</v>
      </c>
      <c r="D161" s="31" t="s">
        <v>180</v>
      </c>
      <c r="E161" s="21">
        <v>66.5</v>
      </c>
      <c r="F161" s="21">
        <v>64</v>
      </c>
      <c r="G161" s="22">
        <v>23</v>
      </c>
      <c r="H161" s="22">
        <v>42</v>
      </c>
      <c r="I161" s="22">
        <v>13</v>
      </c>
      <c r="J161" s="22">
        <v>78.150000000000006</v>
      </c>
      <c r="K161" s="23">
        <v>96.5</v>
      </c>
      <c r="L161" s="23" t="s">
        <v>20</v>
      </c>
      <c r="M161" s="23">
        <v>80</v>
      </c>
      <c r="N161" s="1">
        <v>23</v>
      </c>
      <c r="O161" s="24">
        <f>N161/27 * 100</f>
        <v>85.18518518518519</v>
      </c>
      <c r="P161" s="33">
        <f>0.25*E161+0.25*F161+0.2*((G161+H161+I161)/3)+0.2*((J161+K161)/2) + 0.075*M161+0.025*O161</f>
        <v>63.41962962962964</v>
      </c>
      <c r="Q161" s="38" t="s">
        <v>17</v>
      </c>
      <c r="R161" s="25" t="s">
        <v>19</v>
      </c>
      <c r="S161" s="31" t="s">
        <v>180</v>
      </c>
      <c r="T161" s="30">
        <v>13523140</v>
      </c>
      <c r="U161" s="32">
        <v>17</v>
      </c>
      <c r="V161" s="1" t="s">
        <v>9</v>
      </c>
    </row>
    <row r="162" spans="1:22" x14ac:dyDescent="0.25">
      <c r="A162" s="32">
        <v>18</v>
      </c>
      <c r="B162" s="1" t="s">
        <v>9</v>
      </c>
      <c r="C162" s="30">
        <v>13523141</v>
      </c>
      <c r="D162" s="31" t="s">
        <v>181</v>
      </c>
      <c r="E162" s="21">
        <v>73</v>
      </c>
      <c r="F162" s="21">
        <v>55.5</v>
      </c>
      <c r="G162" s="22">
        <v>61</v>
      </c>
      <c r="H162" s="22">
        <v>87.5</v>
      </c>
      <c r="I162" s="22">
        <v>47.75</v>
      </c>
      <c r="J162" s="22">
        <v>83.25</v>
      </c>
      <c r="K162" s="23">
        <v>96.5</v>
      </c>
      <c r="L162" s="23" t="s">
        <v>18</v>
      </c>
      <c r="M162" s="23">
        <v>85</v>
      </c>
      <c r="N162" s="1">
        <v>26</v>
      </c>
      <c r="O162" s="24">
        <f>N162/27 * 100</f>
        <v>96.296296296296291</v>
      </c>
      <c r="P162" s="33">
        <f>0.25*E162+0.25*F162+0.2*((G162+H162+I162)/3)+0.2*((J162+K162)/2) + 0.075*M162+0.025*O162</f>
        <v>71.965740740740742</v>
      </c>
      <c r="Q162" s="38" t="s">
        <v>216</v>
      </c>
      <c r="R162" s="25" t="s">
        <v>17</v>
      </c>
      <c r="S162" s="31" t="s">
        <v>181</v>
      </c>
      <c r="T162" s="30">
        <v>13523141</v>
      </c>
      <c r="U162" s="32">
        <v>18</v>
      </c>
      <c r="V162" s="1" t="s">
        <v>9</v>
      </c>
    </row>
    <row r="163" spans="1:22" x14ac:dyDescent="0.25">
      <c r="A163" s="32">
        <v>19</v>
      </c>
      <c r="B163" s="1" t="s">
        <v>9</v>
      </c>
      <c r="C163" s="30">
        <v>13523142</v>
      </c>
      <c r="D163" s="31" t="s">
        <v>182</v>
      </c>
      <c r="E163" s="21">
        <v>91</v>
      </c>
      <c r="F163" s="21">
        <v>84</v>
      </c>
      <c r="G163" s="22">
        <v>80.5</v>
      </c>
      <c r="H163" s="22">
        <v>54</v>
      </c>
      <c r="I163" s="22">
        <v>65.5</v>
      </c>
      <c r="J163" s="22">
        <v>81.75</v>
      </c>
      <c r="K163" s="23">
        <v>108</v>
      </c>
      <c r="L163" s="23" t="s">
        <v>18</v>
      </c>
      <c r="M163" s="23">
        <v>85</v>
      </c>
      <c r="N163" s="1">
        <v>25</v>
      </c>
      <c r="O163" s="24">
        <f>N163/27 * 100</f>
        <v>92.592592592592595</v>
      </c>
      <c r="P163" s="33">
        <f>0.25*E163+0.25*F163+0.2*((G163+H163+I163)/3)+0.2*((J163+K163)/2) + 0.075*M163+0.025*O163</f>
        <v>84.748148148148147</v>
      </c>
      <c r="Q163" s="38"/>
      <c r="R163" s="25" t="s">
        <v>18</v>
      </c>
      <c r="S163" s="31" t="s">
        <v>182</v>
      </c>
      <c r="T163" s="30">
        <v>13523142</v>
      </c>
      <c r="U163" s="32">
        <v>19</v>
      </c>
      <c r="V163" s="1" t="s">
        <v>9</v>
      </c>
    </row>
    <row r="164" spans="1:22" x14ac:dyDescent="0.25">
      <c r="A164" s="32">
        <v>20</v>
      </c>
      <c r="B164" s="1" t="s">
        <v>9</v>
      </c>
      <c r="C164" s="30">
        <v>13523143</v>
      </c>
      <c r="D164" s="31" t="s">
        <v>183</v>
      </c>
      <c r="E164" s="21">
        <v>71.5</v>
      </c>
      <c r="F164" s="21">
        <v>19</v>
      </c>
      <c r="G164" s="22">
        <v>42.5</v>
      </c>
      <c r="H164" s="22">
        <v>45</v>
      </c>
      <c r="I164" s="22">
        <v>52</v>
      </c>
      <c r="J164" s="22">
        <v>89.5</v>
      </c>
      <c r="K164" s="23">
        <v>45.875</v>
      </c>
      <c r="L164" s="23" t="s">
        <v>17</v>
      </c>
      <c r="M164" s="23">
        <v>75</v>
      </c>
      <c r="N164" s="1">
        <v>24</v>
      </c>
      <c r="O164" s="24">
        <f>N164/27 * 100</f>
        <v>88.888888888888886</v>
      </c>
      <c r="P164" s="33">
        <f>0.25*E164+0.25*F164+0.2*((G164+H164+I164)/3)+0.2*((J164+K164)/2) + 0.075*M164+0.025*O164</f>
        <v>53.309722222222227</v>
      </c>
      <c r="Q164" s="38" t="s">
        <v>21</v>
      </c>
      <c r="R164" s="25" t="s">
        <v>21</v>
      </c>
      <c r="S164" s="31" t="s">
        <v>183</v>
      </c>
      <c r="T164" s="30">
        <v>13523143</v>
      </c>
      <c r="U164" s="32">
        <v>20</v>
      </c>
      <c r="V164" s="1" t="s">
        <v>9</v>
      </c>
    </row>
    <row r="165" spans="1:22" x14ac:dyDescent="0.25">
      <c r="A165" s="32">
        <v>21</v>
      </c>
      <c r="B165" s="1" t="s">
        <v>9</v>
      </c>
      <c r="C165" s="30">
        <v>13523144</v>
      </c>
      <c r="D165" s="31" t="s">
        <v>184</v>
      </c>
      <c r="E165" s="21">
        <v>74</v>
      </c>
      <c r="F165" s="21">
        <v>93</v>
      </c>
      <c r="G165" s="22">
        <v>51</v>
      </c>
      <c r="H165" s="22">
        <v>41</v>
      </c>
      <c r="I165" s="22">
        <v>23.75</v>
      </c>
      <c r="J165" s="22">
        <v>74.09</v>
      </c>
      <c r="K165" s="23">
        <v>95.75</v>
      </c>
      <c r="L165" s="23" t="s">
        <v>18</v>
      </c>
      <c r="M165" s="23">
        <v>85</v>
      </c>
      <c r="N165" s="1">
        <v>23</v>
      </c>
      <c r="O165" s="24">
        <f>N165/27 * 100</f>
        <v>85.18518518518519</v>
      </c>
      <c r="P165" s="33">
        <f>0.25*E165+0.25*F165+0.2*((G165+H165+I165)/3)+0.2*((J165+K165)/2) + 0.075*M165+0.025*O165</f>
        <v>74.955296296296311</v>
      </c>
      <c r="Q165" s="38" t="s">
        <v>213</v>
      </c>
      <c r="R165" s="25" t="s">
        <v>17</v>
      </c>
      <c r="S165" s="31" t="s">
        <v>184</v>
      </c>
      <c r="T165" s="30">
        <v>13523144</v>
      </c>
      <c r="U165" s="32">
        <v>21</v>
      </c>
      <c r="V165" s="1" t="s">
        <v>9</v>
      </c>
    </row>
    <row r="166" spans="1:22" x14ac:dyDescent="0.25">
      <c r="A166" s="32">
        <v>22</v>
      </c>
      <c r="B166" s="1" t="s">
        <v>9</v>
      </c>
      <c r="C166" s="30">
        <v>13523145</v>
      </c>
      <c r="D166" s="31" t="s">
        <v>185</v>
      </c>
      <c r="E166" s="21">
        <v>63</v>
      </c>
      <c r="F166" s="21">
        <v>47.5</v>
      </c>
      <c r="G166" s="22">
        <v>82</v>
      </c>
      <c r="H166" s="22">
        <v>50</v>
      </c>
      <c r="I166" s="22">
        <v>56</v>
      </c>
      <c r="J166" s="22">
        <v>97.5</v>
      </c>
      <c r="K166" s="23">
        <v>111.5</v>
      </c>
      <c r="L166" s="23" t="s">
        <v>18</v>
      </c>
      <c r="M166" s="23">
        <v>85</v>
      </c>
      <c r="N166" s="1">
        <v>26</v>
      </c>
      <c r="O166" s="24">
        <f>N166/27 * 100</f>
        <v>96.296296296296291</v>
      </c>
      <c r="P166" s="33">
        <f>0.25*E166+0.25*F166+0.2*((G166+H166+I166)/3)+0.2*((J166+K166)/2) + 0.075*M166+0.025*O166</f>
        <v>69.840740740740742</v>
      </c>
      <c r="Q166" s="38" t="s">
        <v>21</v>
      </c>
      <c r="R166" s="25" t="s">
        <v>17</v>
      </c>
      <c r="S166" s="31" t="s">
        <v>185</v>
      </c>
      <c r="T166" s="30">
        <v>13523145</v>
      </c>
      <c r="U166" s="32">
        <v>22</v>
      </c>
      <c r="V166" s="1" t="s">
        <v>9</v>
      </c>
    </row>
    <row r="167" spans="1:22" x14ac:dyDescent="0.25">
      <c r="A167" s="32">
        <v>23</v>
      </c>
      <c r="B167" s="1" t="s">
        <v>9</v>
      </c>
      <c r="C167" s="30">
        <v>13523146</v>
      </c>
      <c r="D167" s="31" t="s">
        <v>186</v>
      </c>
      <c r="E167" s="21">
        <v>85</v>
      </c>
      <c r="F167" s="21">
        <v>74</v>
      </c>
      <c r="G167" s="22">
        <v>45</v>
      </c>
      <c r="H167" s="22">
        <v>67</v>
      </c>
      <c r="I167" s="22">
        <v>58.25</v>
      </c>
      <c r="J167" s="22">
        <v>83.75</v>
      </c>
      <c r="K167" s="23">
        <v>101.65</v>
      </c>
      <c r="L167" s="23" t="s">
        <v>20</v>
      </c>
      <c r="M167" s="23">
        <v>80</v>
      </c>
      <c r="N167" s="1">
        <v>27</v>
      </c>
      <c r="O167" s="24">
        <f>N167/27 * 100</f>
        <v>100</v>
      </c>
      <c r="P167" s="33">
        <f>0.25*E167+0.25*F167+0.2*((G167+H167+I167)/3)+0.2*((J167+K167)/2) + 0.075*M167+0.025*O167</f>
        <v>78.14</v>
      </c>
      <c r="Q167" s="38" t="s">
        <v>20</v>
      </c>
      <c r="R167" s="25" t="s">
        <v>20</v>
      </c>
      <c r="S167" s="31" t="s">
        <v>186</v>
      </c>
      <c r="T167" s="30">
        <v>13523146</v>
      </c>
      <c r="U167" s="32">
        <v>23</v>
      </c>
      <c r="V167" s="1" t="s">
        <v>9</v>
      </c>
    </row>
    <row r="168" spans="1:22" x14ac:dyDescent="0.25">
      <c r="A168" s="32">
        <v>24</v>
      </c>
      <c r="B168" s="1" t="s">
        <v>9</v>
      </c>
      <c r="C168" s="30">
        <v>13523147</v>
      </c>
      <c r="D168" s="31" t="s">
        <v>187</v>
      </c>
      <c r="E168" s="21">
        <v>33</v>
      </c>
      <c r="F168" s="21">
        <v>44</v>
      </c>
      <c r="G168" s="22">
        <v>25.5</v>
      </c>
      <c r="H168" s="22">
        <v>26</v>
      </c>
      <c r="I168" s="22">
        <v>34.5</v>
      </c>
      <c r="J168" s="22">
        <v>87.35</v>
      </c>
      <c r="K168" s="23">
        <v>85.5</v>
      </c>
      <c r="L168" s="23" t="s">
        <v>17</v>
      </c>
      <c r="M168" s="23">
        <v>75</v>
      </c>
      <c r="N168" s="1">
        <v>20</v>
      </c>
      <c r="O168" s="24">
        <f>N168/27 * 100</f>
        <v>74.074074074074076</v>
      </c>
      <c r="P168" s="33">
        <f>0.25*E168+0.25*F168+0.2*((G168+H168+I168)/3)+0.2*((J168+K168)/2) + 0.075*M168+0.025*O168</f>
        <v>49.745185185185186</v>
      </c>
      <c r="Q168" s="38" t="s">
        <v>20</v>
      </c>
      <c r="R168" s="25" t="s">
        <v>28</v>
      </c>
      <c r="S168" s="31" t="s">
        <v>187</v>
      </c>
      <c r="T168" s="30">
        <v>13523147</v>
      </c>
      <c r="U168" s="32">
        <v>24</v>
      </c>
      <c r="V168" s="1" t="s">
        <v>9</v>
      </c>
    </row>
    <row r="169" spans="1:22" x14ac:dyDescent="0.25">
      <c r="A169" s="32">
        <v>25</v>
      </c>
      <c r="B169" s="1" t="s">
        <v>9</v>
      </c>
      <c r="C169" s="30">
        <v>13523148</v>
      </c>
      <c r="D169" s="31" t="s">
        <v>188</v>
      </c>
      <c r="E169" s="21">
        <v>71.5</v>
      </c>
      <c r="F169" s="21">
        <v>78</v>
      </c>
      <c r="G169" s="22">
        <v>97</v>
      </c>
      <c r="H169" s="22">
        <v>39</v>
      </c>
      <c r="I169" s="22">
        <v>53</v>
      </c>
      <c r="J169" s="22">
        <v>81.75</v>
      </c>
      <c r="K169" s="23">
        <v>115</v>
      </c>
      <c r="L169" s="23" t="s">
        <v>207</v>
      </c>
      <c r="M169" s="23">
        <v>90</v>
      </c>
      <c r="N169" s="1">
        <v>23</v>
      </c>
      <c r="O169" s="24">
        <f>N169/27 * 100</f>
        <v>85.18518518518519</v>
      </c>
      <c r="P169" s="33">
        <f>0.25*E169+0.25*F169+0.2*((G169+H169+I169)/3)+0.2*((J169+K169)/2) + 0.075*M169+0.025*O169</f>
        <v>78.529629629629639</v>
      </c>
      <c r="Q169" s="38" t="s">
        <v>20</v>
      </c>
      <c r="R169" s="25" t="s">
        <v>20</v>
      </c>
      <c r="S169" s="31" t="s">
        <v>188</v>
      </c>
      <c r="T169" s="30">
        <v>13523148</v>
      </c>
      <c r="U169" s="32">
        <v>25</v>
      </c>
      <c r="V169" s="1" t="s">
        <v>9</v>
      </c>
    </row>
    <row r="170" spans="1:22" x14ac:dyDescent="0.25">
      <c r="A170" s="32">
        <v>26</v>
      </c>
      <c r="B170" s="1" t="s">
        <v>9</v>
      </c>
      <c r="C170" s="30">
        <v>13523149</v>
      </c>
      <c r="D170" s="31" t="s">
        <v>189</v>
      </c>
      <c r="E170" s="21">
        <v>78</v>
      </c>
      <c r="F170" s="21">
        <v>69.5</v>
      </c>
      <c r="G170" s="22">
        <v>60.5</v>
      </c>
      <c r="H170" s="22">
        <v>52</v>
      </c>
      <c r="I170" s="22">
        <v>92.75</v>
      </c>
      <c r="J170" s="22">
        <v>94.25</v>
      </c>
      <c r="K170" s="23">
        <v>106</v>
      </c>
      <c r="L170" s="23" t="s">
        <v>20</v>
      </c>
      <c r="M170" s="23">
        <v>80</v>
      </c>
      <c r="N170" s="1">
        <v>27</v>
      </c>
      <c r="O170" s="24">
        <f>N170/27 * 100</f>
        <v>100</v>
      </c>
      <c r="P170" s="33">
        <f>0.25*E170+0.25*F170+0.2*((G170+H170+I170)/3)+0.2*((J170+K170)/2) + 0.075*M170+0.025*O170</f>
        <v>79.083333333333343</v>
      </c>
      <c r="Q170" s="38" t="s">
        <v>18</v>
      </c>
      <c r="R170" s="25" t="s">
        <v>20</v>
      </c>
      <c r="S170" s="31" t="s">
        <v>189</v>
      </c>
      <c r="T170" s="30">
        <v>13523149</v>
      </c>
      <c r="U170" s="32">
        <v>26</v>
      </c>
      <c r="V170" s="1" t="s">
        <v>9</v>
      </c>
    </row>
    <row r="171" spans="1:22" x14ac:dyDescent="0.25">
      <c r="A171" s="32">
        <v>27</v>
      </c>
      <c r="B171" s="1" t="s">
        <v>9</v>
      </c>
      <c r="C171" s="30">
        <v>13523150</v>
      </c>
      <c r="D171" s="31" t="s">
        <v>190</v>
      </c>
      <c r="E171" s="21">
        <v>73</v>
      </c>
      <c r="F171" s="21">
        <v>78</v>
      </c>
      <c r="G171" s="22">
        <v>29</v>
      </c>
      <c r="H171" s="22">
        <v>46</v>
      </c>
      <c r="I171" s="22">
        <v>50.25</v>
      </c>
      <c r="J171" s="22">
        <v>84.75</v>
      </c>
      <c r="K171" s="23">
        <v>85.5</v>
      </c>
      <c r="L171" s="23" t="s">
        <v>210</v>
      </c>
      <c r="M171" s="23">
        <v>85</v>
      </c>
      <c r="N171" s="1">
        <v>24</v>
      </c>
      <c r="O171" s="24">
        <f>N171/27 * 100</f>
        <v>88.888888888888886</v>
      </c>
      <c r="P171" s="33">
        <f>0.25*E171+0.25*F171+0.2*((G171+H171+I171)/3)+0.2*((J171+K171)/2) + 0.075*M171+0.025*O171</f>
        <v>71.722222222222229</v>
      </c>
      <c r="Q171" s="38" t="s">
        <v>18</v>
      </c>
      <c r="R171" s="25" t="s">
        <v>17</v>
      </c>
      <c r="S171" s="31" t="s">
        <v>190</v>
      </c>
      <c r="T171" s="30">
        <v>13523150</v>
      </c>
      <c r="U171" s="32">
        <v>27</v>
      </c>
      <c r="V171" s="1" t="s">
        <v>9</v>
      </c>
    </row>
    <row r="172" spans="1:22" x14ac:dyDescent="0.25">
      <c r="A172" s="32">
        <v>28</v>
      </c>
      <c r="B172" s="1" t="s">
        <v>9</v>
      </c>
      <c r="C172" s="30">
        <v>13523151</v>
      </c>
      <c r="D172" s="31" t="s">
        <v>191</v>
      </c>
      <c r="E172" s="21">
        <v>18</v>
      </c>
      <c r="F172" s="21">
        <v>52</v>
      </c>
      <c r="G172" s="22">
        <v>54</v>
      </c>
      <c r="H172" s="22">
        <v>17</v>
      </c>
      <c r="I172" s="22">
        <v>54</v>
      </c>
      <c r="J172" s="22">
        <v>83.25</v>
      </c>
      <c r="K172" s="23">
        <v>93</v>
      </c>
      <c r="L172" s="23" t="s">
        <v>20</v>
      </c>
      <c r="M172" s="23">
        <v>80</v>
      </c>
      <c r="N172" s="1">
        <v>27</v>
      </c>
      <c r="O172" s="24">
        <f>N172/27 * 100</f>
        <v>100</v>
      </c>
      <c r="P172" s="33">
        <f>0.25*E172+0.25*F172+0.2*((G172+H172+I172)/3)+0.2*((J172+K172)/2) + 0.075*M172+0.025*O172</f>
        <v>51.958333333333336</v>
      </c>
      <c r="Q172" s="38" t="s">
        <v>19</v>
      </c>
      <c r="R172" s="25" t="s">
        <v>21</v>
      </c>
      <c r="S172" s="31" t="s">
        <v>191</v>
      </c>
      <c r="T172" s="30">
        <v>13523151</v>
      </c>
      <c r="U172" s="32">
        <v>28</v>
      </c>
      <c r="V172" s="1" t="s">
        <v>9</v>
      </c>
    </row>
    <row r="173" spans="1:22" x14ac:dyDescent="0.25">
      <c r="A173" s="32">
        <v>29</v>
      </c>
      <c r="B173" s="1" t="s">
        <v>9</v>
      </c>
      <c r="C173" s="30">
        <v>13523152</v>
      </c>
      <c r="D173" s="31" t="s">
        <v>192</v>
      </c>
      <c r="E173" s="21">
        <v>89.5</v>
      </c>
      <c r="F173" s="21">
        <v>58</v>
      </c>
      <c r="G173" s="22">
        <v>100</v>
      </c>
      <c r="H173" s="22">
        <v>61</v>
      </c>
      <c r="I173" s="22">
        <v>91.5</v>
      </c>
      <c r="J173" s="22">
        <v>83.75</v>
      </c>
      <c r="K173" s="23">
        <v>111.5</v>
      </c>
      <c r="L173" s="23" t="s">
        <v>208</v>
      </c>
      <c r="M173" s="23">
        <v>95</v>
      </c>
      <c r="N173" s="1">
        <v>27</v>
      </c>
      <c r="O173" s="24">
        <f>N173/27 * 100</f>
        <v>100</v>
      </c>
      <c r="P173" s="33">
        <f>0.25*E173+0.25*F173+0.2*((G173+H173+I173)/3)+0.2*((J173+K173)/2) + 0.075*M173+0.025*O173</f>
        <v>82.858333333333334</v>
      </c>
      <c r="Q173" s="38" t="s">
        <v>17</v>
      </c>
      <c r="R173" s="25" t="s">
        <v>18</v>
      </c>
      <c r="S173" s="31" t="s">
        <v>192</v>
      </c>
      <c r="T173" s="30">
        <v>13523152</v>
      </c>
      <c r="U173" s="32">
        <v>29</v>
      </c>
      <c r="V173" s="1" t="s">
        <v>9</v>
      </c>
    </row>
    <row r="174" spans="1:22" x14ac:dyDescent="0.25">
      <c r="A174" s="32">
        <v>30</v>
      </c>
      <c r="B174" s="1" t="s">
        <v>9</v>
      </c>
      <c r="C174" s="30">
        <v>13523153</v>
      </c>
      <c r="D174" s="31" t="s">
        <v>193</v>
      </c>
      <c r="E174" s="21">
        <v>62</v>
      </c>
      <c r="F174" s="21">
        <v>60.5</v>
      </c>
      <c r="G174" s="22">
        <v>24.25</v>
      </c>
      <c r="H174" s="22">
        <v>32.5</v>
      </c>
      <c r="I174" s="22">
        <v>48.25</v>
      </c>
      <c r="J174" s="22">
        <v>78.150000000000006</v>
      </c>
      <c r="K174" s="23">
        <v>96.5</v>
      </c>
      <c r="L174" s="23" t="s">
        <v>18</v>
      </c>
      <c r="M174" s="23">
        <v>85</v>
      </c>
      <c r="N174" s="1">
        <v>25</v>
      </c>
      <c r="O174" s="24">
        <f>N174/27 * 100</f>
        <v>92.592592592592595</v>
      </c>
      <c r="P174" s="33">
        <f>0.25*E174+0.25*F174+0.2*((G174+H174+I174)/3)+0.2*((J174+K174)/2) + 0.075*M174+0.025*O174</f>
        <v>63.77981481481482</v>
      </c>
      <c r="Q174" s="38"/>
      <c r="R174" s="25" t="s">
        <v>19</v>
      </c>
      <c r="S174" s="31" t="s">
        <v>193</v>
      </c>
      <c r="T174" s="30">
        <v>13523153</v>
      </c>
      <c r="U174" s="32">
        <v>30</v>
      </c>
      <c r="V174" s="1" t="s">
        <v>9</v>
      </c>
    </row>
    <row r="175" spans="1:22" x14ac:dyDescent="0.25">
      <c r="A175" s="32">
        <v>31</v>
      </c>
      <c r="B175" s="1" t="s">
        <v>9</v>
      </c>
      <c r="C175" s="30">
        <v>13523154</v>
      </c>
      <c r="D175" s="31" t="s">
        <v>194</v>
      </c>
      <c r="E175" s="21">
        <v>66</v>
      </c>
      <c r="F175" s="21">
        <v>58</v>
      </c>
      <c r="G175" s="22">
        <v>53.5</v>
      </c>
      <c r="H175" s="22">
        <v>49</v>
      </c>
      <c r="I175" s="22">
        <v>68.75</v>
      </c>
      <c r="J175" s="22">
        <v>81.75</v>
      </c>
      <c r="K175" s="23">
        <v>85.5</v>
      </c>
      <c r="L175" s="23" t="s">
        <v>20</v>
      </c>
      <c r="M175" s="23">
        <v>80</v>
      </c>
      <c r="N175" s="1">
        <v>25</v>
      </c>
      <c r="O175" s="24">
        <f>N175/27 * 100</f>
        <v>92.592592592592595</v>
      </c>
      <c r="P175" s="33">
        <f>0.25*E175+0.25*F175+0.2*((G175+H175+I175)/3)+0.2*((J175+K175)/2) + 0.075*M175+0.025*O175</f>
        <v>67.456481481481489</v>
      </c>
      <c r="Q175" s="38" t="s">
        <v>216</v>
      </c>
      <c r="R175" s="25" t="s">
        <v>19</v>
      </c>
      <c r="S175" s="31" t="s">
        <v>194</v>
      </c>
      <c r="T175" s="30">
        <v>13523154</v>
      </c>
      <c r="U175" s="32">
        <v>31</v>
      </c>
      <c r="V175" s="1" t="s">
        <v>9</v>
      </c>
    </row>
    <row r="176" spans="1:22" x14ac:dyDescent="0.25">
      <c r="A176" s="32">
        <v>32</v>
      </c>
      <c r="B176" s="1" t="s">
        <v>9</v>
      </c>
      <c r="C176" s="30">
        <v>13523155</v>
      </c>
      <c r="D176" s="31" t="s">
        <v>195</v>
      </c>
      <c r="E176" s="21">
        <v>53.5</v>
      </c>
      <c r="F176" s="21">
        <v>60</v>
      </c>
      <c r="G176" s="22">
        <v>55</v>
      </c>
      <c r="H176" s="22">
        <v>12</v>
      </c>
      <c r="I176" s="22">
        <v>36.5</v>
      </c>
      <c r="J176" s="22">
        <v>97.5</v>
      </c>
      <c r="K176" s="23">
        <v>70.5</v>
      </c>
      <c r="L176" s="23" t="s">
        <v>20</v>
      </c>
      <c r="M176" s="23">
        <v>80</v>
      </c>
      <c r="N176" s="1">
        <v>27</v>
      </c>
      <c r="O176" s="24">
        <f>N176/27 * 100</f>
        <v>100</v>
      </c>
      <c r="P176" s="33">
        <f>0.25*E176+0.25*F176+0.2*((G176+H176+I176)/3)+0.2*((J176+K176)/2) + 0.075*M176+0.025*O176</f>
        <v>60.575000000000003</v>
      </c>
      <c r="Q176" s="38" t="s">
        <v>17</v>
      </c>
      <c r="R176" s="25" t="s">
        <v>21</v>
      </c>
      <c r="S176" s="31" t="s">
        <v>195</v>
      </c>
      <c r="T176" s="30">
        <v>13523155</v>
      </c>
      <c r="U176" s="32">
        <v>32</v>
      </c>
      <c r="V176" s="1" t="s">
        <v>9</v>
      </c>
    </row>
    <row r="177" spans="1:22" x14ac:dyDescent="0.25">
      <c r="A177" s="32">
        <v>33</v>
      </c>
      <c r="B177" s="1" t="s">
        <v>9</v>
      </c>
      <c r="C177" s="30">
        <v>13523156</v>
      </c>
      <c r="D177" s="31" t="s">
        <v>196</v>
      </c>
      <c r="E177" s="21">
        <v>81</v>
      </c>
      <c r="F177" s="21">
        <v>72</v>
      </c>
      <c r="G177" s="22">
        <v>69.5</v>
      </c>
      <c r="H177" s="22">
        <v>39</v>
      </c>
      <c r="I177" s="22">
        <v>64.5</v>
      </c>
      <c r="J177" s="22">
        <v>94.25</v>
      </c>
      <c r="K177" s="23">
        <v>96.5</v>
      </c>
      <c r="L177" s="23" t="s">
        <v>18</v>
      </c>
      <c r="M177" s="23">
        <v>85</v>
      </c>
      <c r="N177" s="1">
        <v>26</v>
      </c>
      <c r="O177" s="24">
        <f>N177/27 * 100</f>
        <v>96.296296296296291</v>
      </c>
      <c r="P177" s="33">
        <f>0.25*E177+0.25*F177+0.2*((G177+H177+I177)/3)+0.2*((J177+K177)/2) + 0.075*M177+0.025*O177</f>
        <v>77.640740740740739</v>
      </c>
      <c r="Q177" s="38" t="s">
        <v>20</v>
      </c>
      <c r="R177" s="25" t="s">
        <v>20</v>
      </c>
      <c r="S177" s="31" t="s">
        <v>196</v>
      </c>
      <c r="T177" s="30">
        <v>13523156</v>
      </c>
      <c r="U177" s="32">
        <v>33</v>
      </c>
      <c r="V177" s="1" t="s">
        <v>9</v>
      </c>
    </row>
    <row r="178" spans="1:22" x14ac:dyDescent="0.25">
      <c r="A178" s="32">
        <v>34</v>
      </c>
      <c r="B178" s="1" t="s">
        <v>9</v>
      </c>
      <c r="C178" s="30">
        <v>13523157</v>
      </c>
      <c r="D178" s="31" t="s">
        <v>197</v>
      </c>
      <c r="E178" s="21">
        <v>36</v>
      </c>
      <c r="F178" s="21">
        <v>32</v>
      </c>
      <c r="G178" s="22">
        <v>35.5</v>
      </c>
      <c r="H178" s="22">
        <v>18</v>
      </c>
      <c r="I178" s="22">
        <v>22</v>
      </c>
      <c r="J178" s="22">
        <v>89.5</v>
      </c>
      <c r="K178" s="23">
        <v>73.150000000000006</v>
      </c>
      <c r="L178" s="23" t="s">
        <v>20</v>
      </c>
      <c r="M178" s="23">
        <v>80</v>
      </c>
      <c r="N178" s="1">
        <v>25</v>
      </c>
      <c r="O178" s="24">
        <f>N178/27 * 100</f>
        <v>92.592592592592595</v>
      </c>
      <c r="P178" s="33">
        <f>0.25*E178+0.25*F178+0.2*((G178+H178+I178)/3)+0.2*((J178+K178)/2) + 0.075*M178+0.025*O178</f>
        <v>46.613148148148149</v>
      </c>
      <c r="Q178" s="38" t="s">
        <v>21</v>
      </c>
      <c r="R178" s="25" t="s">
        <v>28</v>
      </c>
      <c r="S178" s="31" t="s">
        <v>197</v>
      </c>
      <c r="T178" s="30">
        <v>13523157</v>
      </c>
      <c r="U178" s="32">
        <v>34</v>
      </c>
      <c r="V178" s="1" t="s">
        <v>9</v>
      </c>
    </row>
    <row r="179" spans="1:22" x14ac:dyDescent="0.25">
      <c r="A179" s="32">
        <v>35</v>
      </c>
      <c r="B179" s="1" t="s">
        <v>9</v>
      </c>
      <c r="C179" s="30">
        <v>13523158</v>
      </c>
      <c r="D179" s="31" t="s">
        <v>198</v>
      </c>
      <c r="E179" s="21">
        <v>59</v>
      </c>
      <c r="F179" s="21">
        <v>36.5</v>
      </c>
      <c r="G179" s="22">
        <v>64.5</v>
      </c>
      <c r="H179" s="22">
        <v>27</v>
      </c>
      <c r="I179" s="22">
        <v>29.75</v>
      </c>
      <c r="J179" s="22">
        <v>77</v>
      </c>
      <c r="K179" s="23">
        <v>96</v>
      </c>
      <c r="L179" s="23" t="s">
        <v>17</v>
      </c>
      <c r="M179" s="23">
        <v>75</v>
      </c>
      <c r="N179" s="1">
        <v>25</v>
      </c>
      <c r="O179" s="24">
        <f>N179/27 * 100</f>
        <v>92.592592592592595</v>
      </c>
      <c r="P179" s="33">
        <f>0.25*E179+0.25*F179+0.2*((G179+H179+I179)/3)+0.2*((J179+K179)/2) + 0.075*M179+0.025*O179</f>
        <v>57.198148148148157</v>
      </c>
      <c r="Q179" s="38" t="s">
        <v>213</v>
      </c>
      <c r="R179" s="25" t="s">
        <v>21</v>
      </c>
      <c r="S179" s="31" t="s">
        <v>198</v>
      </c>
      <c r="T179" s="30">
        <v>13523158</v>
      </c>
      <c r="U179" s="32">
        <v>35</v>
      </c>
      <c r="V179" s="1" t="s">
        <v>9</v>
      </c>
    </row>
    <row r="180" spans="1:22" x14ac:dyDescent="0.25">
      <c r="A180" s="32">
        <v>36</v>
      </c>
      <c r="B180" s="1" t="s">
        <v>9</v>
      </c>
      <c r="C180" s="30">
        <v>13523159</v>
      </c>
      <c r="D180" s="31" t="s">
        <v>199</v>
      </c>
      <c r="E180" s="21">
        <v>77</v>
      </c>
      <c r="F180" s="21">
        <v>81</v>
      </c>
      <c r="G180" s="22">
        <v>82</v>
      </c>
      <c r="H180" s="22">
        <v>45</v>
      </c>
      <c r="I180" s="22">
        <v>52.5</v>
      </c>
      <c r="J180" s="22">
        <v>89.75</v>
      </c>
      <c r="K180" s="23">
        <v>73.150000000000006</v>
      </c>
      <c r="L180" s="23" t="s">
        <v>20</v>
      </c>
      <c r="M180" s="23">
        <v>80</v>
      </c>
      <c r="N180" s="1">
        <v>24</v>
      </c>
      <c r="O180" s="24">
        <f>N180/27 * 100</f>
        <v>88.888888888888886</v>
      </c>
      <c r="P180" s="33">
        <f>0.25*E180+0.25*F180+0.2*((G180+H180+I180)/3)+0.2*((J180+K180)/2) + 0.075*M180+0.025*O180</f>
        <v>75.978888888888903</v>
      </c>
      <c r="Q180" s="38" t="s">
        <v>20</v>
      </c>
      <c r="R180" s="25" t="s">
        <v>20</v>
      </c>
      <c r="S180" s="31" t="s">
        <v>199</v>
      </c>
      <c r="T180" s="30">
        <v>13523159</v>
      </c>
      <c r="U180" s="32">
        <v>36</v>
      </c>
      <c r="V180" s="1" t="s">
        <v>9</v>
      </c>
    </row>
    <row r="181" spans="1:22" x14ac:dyDescent="0.25">
      <c r="A181" s="32">
        <v>37</v>
      </c>
      <c r="B181" s="1" t="s">
        <v>9</v>
      </c>
      <c r="C181" s="30">
        <v>13523160</v>
      </c>
      <c r="D181" s="31" t="s">
        <v>200</v>
      </c>
      <c r="E181" s="21">
        <v>79</v>
      </c>
      <c r="F181" s="21">
        <v>90</v>
      </c>
      <c r="G181" s="22">
        <v>83</v>
      </c>
      <c r="H181" s="22">
        <v>91</v>
      </c>
      <c r="I181" s="22">
        <v>87.5</v>
      </c>
      <c r="J181" s="22">
        <v>94.25</v>
      </c>
      <c r="K181" s="23">
        <v>101.65</v>
      </c>
      <c r="L181" s="23" t="s">
        <v>211</v>
      </c>
      <c r="M181" s="23">
        <v>85</v>
      </c>
      <c r="N181" s="1">
        <v>26</v>
      </c>
      <c r="O181" s="24">
        <f>N181/27 * 100</f>
        <v>96.296296296296291</v>
      </c>
      <c r="P181" s="33">
        <f>0.25*E181+0.25*F181+0.2*((G181+H181+I181)/3)+0.2*((J181+K181)/2) + 0.075*M181+0.025*O181</f>
        <v>88.055740740740745</v>
      </c>
      <c r="Q181" s="38" t="s">
        <v>18</v>
      </c>
      <c r="R181" s="25" t="s">
        <v>18</v>
      </c>
      <c r="S181" s="31" t="s">
        <v>200</v>
      </c>
      <c r="T181" s="30">
        <v>13523160</v>
      </c>
      <c r="U181" s="32">
        <v>37</v>
      </c>
      <c r="V181" s="1" t="s">
        <v>9</v>
      </c>
    </row>
    <row r="182" spans="1:22" x14ac:dyDescent="0.25">
      <c r="A182" s="32">
        <v>38</v>
      </c>
      <c r="B182" s="1" t="s">
        <v>9</v>
      </c>
      <c r="C182" s="30">
        <v>13523161</v>
      </c>
      <c r="D182" s="31" t="s">
        <v>201</v>
      </c>
      <c r="E182" s="21">
        <v>91</v>
      </c>
      <c r="F182" s="21">
        <v>76</v>
      </c>
      <c r="G182" s="22">
        <v>94</v>
      </c>
      <c r="H182" s="22">
        <v>60</v>
      </c>
      <c r="I182" s="22">
        <v>72.25</v>
      </c>
      <c r="J182" s="22">
        <v>111.75</v>
      </c>
      <c r="K182" s="23">
        <v>96.5</v>
      </c>
      <c r="L182" s="23" t="s">
        <v>211</v>
      </c>
      <c r="M182" s="23">
        <v>85</v>
      </c>
      <c r="N182" s="1">
        <v>27</v>
      </c>
      <c r="O182" s="24">
        <f>N182/27 * 100</f>
        <v>100</v>
      </c>
      <c r="P182" s="33">
        <f>0.25*E182+0.25*F182+0.2*((G182+H182+I182)/3)+0.2*((J182+K182)/2) + 0.075*M182+0.025*O182</f>
        <v>86.533333333333331</v>
      </c>
      <c r="Q182" s="38" t="s">
        <v>18</v>
      </c>
      <c r="R182" s="25" t="s">
        <v>18</v>
      </c>
      <c r="S182" s="31" t="s">
        <v>201</v>
      </c>
      <c r="T182" s="30">
        <v>13523161</v>
      </c>
      <c r="U182" s="32">
        <v>38</v>
      </c>
      <c r="V182" s="1" t="s">
        <v>9</v>
      </c>
    </row>
    <row r="183" spans="1:22" x14ac:dyDescent="0.25">
      <c r="A183" s="32">
        <v>39</v>
      </c>
      <c r="B183" s="1" t="s">
        <v>9</v>
      </c>
      <c r="C183" s="30">
        <v>13523162</v>
      </c>
      <c r="D183" s="31" t="s">
        <v>202</v>
      </c>
      <c r="E183" s="21">
        <v>91</v>
      </c>
      <c r="F183" s="21">
        <v>70</v>
      </c>
      <c r="G183" s="22">
        <v>59</v>
      </c>
      <c r="H183" s="22">
        <v>50</v>
      </c>
      <c r="I183" s="22">
        <v>43</v>
      </c>
      <c r="J183" s="22">
        <v>89.75</v>
      </c>
      <c r="K183" s="23">
        <v>111.5</v>
      </c>
      <c r="L183" s="23" t="s">
        <v>211</v>
      </c>
      <c r="M183" s="23">
        <v>85</v>
      </c>
      <c r="N183" s="1">
        <v>25</v>
      </c>
      <c r="O183" s="24">
        <f>N183/27 * 100</f>
        <v>92.592592592592595</v>
      </c>
      <c r="P183" s="33">
        <f>0.25*E183+0.25*F183+0.2*((G183+H183+I183)/3)+0.2*((J183+K183)/2) + 0.075*M183+0.025*O183</f>
        <v>79.198148148148135</v>
      </c>
      <c r="Q183" s="38" t="s">
        <v>18</v>
      </c>
      <c r="R183" s="25" t="s">
        <v>20</v>
      </c>
      <c r="S183" s="31" t="s">
        <v>202</v>
      </c>
      <c r="T183" s="30">
        <v>13523162</v>
      </c>
      <c r="U183" s="32">
        <v>39</v>
      </c>
      <c r="V183" s="1" t="s">
        <v>9</v>
      </c>
    </row>
    <row r="184" spans="1:22" x14ac:dyDescent="0.25">
      <c r="A184" s="32">
        <v>40</v>
      </c>
      <c r="B184" s="1" t="s">
        <v>9</v>
      </c>
      <c r="C184" s="30">
        <v>13523163</v>
      </c>
      <c r="D184" s="31" t="s">
        <v>203</v>
      </c>
      <c r="E184" s="21">
        <v>46</v>
      </c>
      <c r="F184" s="21">
        <v>74</v>
      </c>
      <c r="G184" s="22">
        <v>61.5</v>
      </c>
      <c r="H184" s="22">
        <v>16</v>
      </c>
      <c r="I184" s="22">
        <v>60.75</v>
      </c>
      <c r="J184" s="22">
        <v>83.25</v>
      </c>
      <c r="K184" s="23">
        <v>96.5</v>
      </c>
      <c r="L184" s="23" t="s">
        <v>20</v>
      </c>
      <c r="M184" s="23">
        <v>80</v>
      </c>
      <c r="N184" s="1">
        <v>27</v>
      </c>
      <c r="O184" s="24">
        <f>N184/27 * 100</f>
        <v>100</v>
      </c>
      <c r="P184" s="33">
        <f>0.25*E184+0.25*F184+0.2*((G184+H184+I184)/3)+0.2*((J184+K184)/2) + 0.075*M184+0.025*O184</f>
        <v>65.691666666666663</v>
      </c>
      <c r="Q184" s="38" t="s">
        <v>214</v>
      </c>
      <c r="R184" s="25" t="s">
        <v>19</v>
      </c>
      <c r="S184" s="31" t="s">
        <v>203</v>
      </c>
      <c r="T184" s="30">
        <v>13523163</v>
      </c>
      <c r="U184" s="32">
        <v>40</v>
      </c>
      <c r="V184" s="1" t="s">
        <v>9</v>
      </c>
    </row>
    <row r="185" spans="1:22" x14ac:dyDescent="0.25">
      <c r="A185" s="32">
        <v>41</v>
      </c>
      <c r="B185" s="1" t="s">
        <v>9</v>
      </c>
      <c r="C185" s="30">
        <v>13523164</v>
      </c>
      <c r="D185" s="31" t="s">
        <v>204</v>
      </c>
      <c r="E185" s="21">
        <v>48</v>
      </c>
      <c r="F185" s="21">
        <v>57.5</v>
      </c>
      <c r="G185" s="22">
        <v>24.5</v>
      </c>
      <c r="H185" s="22">
        <v>25</v>
      </c>
      <c r="I185" s="22">
        <v>47</v>
      </c>
      <c r="J185" s="22">
        <v>77</v>
      </c>
      <c r="K185" s="23">
        <v>93</v>
      </c>
      <c r="L185" s="23" t="s">
        <v>207</v>
      </c>
      <c r="M185" s="23">
        <v>90</v>
      </c>
      <c r="N185" s="1">
        <v>25</v>
      </c>
      <c r="O185" s="24">
        <f>N185/27 * 100</f>
        <v>92.592592592592595</v>
      </c>
      <c r="P185" s="33">
        <f>0.25*E185+0.25*F185+0.2*((G185+H185+I185)/3)+0.2*((J185+K185)/2) + 0.075*M185+0.025*O185</f>
        <v>58.873148148148154</v>
      </c>
      <c r="Q185" s="38" t="s">
        <v>214</v>
      </c>
      <c r="R185" s="25" t="s">
        <v>21</v>
      </c>
      <c r="S185" s="31" t="s">
        <v>204</v>
      </c>
      <c r="T185" s="30">
        <v>13523164</v>
      </c>
      <c r="U185" s="32">
        <v>41</v>
      </c>
      <c r="V185" s="1" t="s">
        <v>9</v>
      </c>
    </row>
    <row r="186" spans="1:22" x14ac:dyDescent="0.25">
      <c r="P186" s="29"/>
    </row>
    <row r="187" spans="1:22" x14ac:dyDescent="0.25">
      <c r="P187" s="29"/>
    </row>
    <row r="188" spans="1:22" x14ac:dyDescent="0.25">
      <c r="P188" s="29"/>
    </row>
    <row r="189" spans="1:22" x14ac:dyDescent="0.25">
      <c r="P189" s="29"/>
    </row>
    <row r="190" spans="1:22" x14ac:dyDescent="0.25">
      <c r="P190" s="29"/>
    </row>
    <row r="191" spans="1:22" x14ac:dyDescent="0.25">
      <c r="P191" s="29"/>
    </row>
    <row r="192" spans="1:22" x14ac:dyDescent="0.25">
      <c r="P192" s="29"/>
    </row>
    <row r="193" spans="16:16" x14ac:dyDescent="0.25">
      <c r="P193" s="29"/>
    </row>
    <row r="194" spans="16:16" x14ac:dyDescent="0.25">
      <c r="P194" s="29"/>
    </row>
    <row r="195" spans="16:16" x14ac:dyDescent="0.25">
      <c r="P195" s="29"/>
    </row>
    <row r="196" spans="16:16" x14ac:dyDescent="0.25">
      <c r="P196" s="29"/>
    </row>
    <row r="197" spans="16:16" x14ac:dyDescent="0.25">
      <c r="P197" s="29"/>
    </row>
    <row r="198" spans="16:16" x14ac:dyDescent="0.25">
      <c r="P198" s="29"/>
    </row>
    <row r="199" spans="16:16" x14ac:dyDescent="0.25">
      <c r="P199" s="29"/>
    </row>
    <row r="200" spans="16:16" x14ac:dyDescent="0.25">
      <c r="P200" s="29"/>
    </row>
    <row r="201" spans="16:16" x14ac:dyDescent="0.25">
      <c r="P201" s="29"/>
    </row>
    <row r="202" spans="16:16" x14ac:dyDescent="0.25">
      <c r="P202" s="29"/>
    </row>
    <row r="203" spans="16:16" x14ac:dyDescent="0.25">
      <c r="P203" s="29"/>
    </row>
    <row r="204" spans="16:16" x14ac:dyDescent="0.25">
      <c r="P204" s="29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2:V185">
    <sortCondition ref="B22:B185"/>
    <sortCondition ref="A22:A185"/>
  </sortState>
  <mergeCells count="2">
    <mergeCell ref="Q2:R2"/>
    <mergeCell ref="A2:F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Nilai Algeo</vt:lpstr>
    </vt:vector>
  </TitlesOfParts>
  <Manager/>
  <Company>SIX Institut Teknologi Bandung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 Mulyana</dc:creator>
  <cp:keywords>six, 164005</cp:keywords>
  <dc:description>https://akademik.itb.ac.id/app/K/tu-prodi:135+2022-1/kelas/2022125994/kehadiran/download</dc:description>
  <cp:lastModifiedBy>Dr. Ir. Rinaldi, M.T.</cp:lastModifiedBy>
  <cp:lastPrinted>2025-01-25T08:44:16Z</cp:lastPrinted>
  <dcterms:created xsi:type="dcterms:W3CDTF">2022-12-27T04:35:01Z</dcterms:created>
  <dcterms:modified xsi:type="dcterms:W3CDTF">2025-01-26T13:45:11Z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b525e5-f3da-4501-8f1e-526b6769fc56_Enabled">
    <vt:lpwstr>true</vt:lpwstr>
  </property>
  <property fmtid="{D5CDD505-2E9C-101B-9397-08002B2CF9AE}" pid="3" name="MSIP_Label_38b525e5-f3da-4501-8f1e-526b6769fc56_SetDate">
    <vt:lpwstr>2025-01-19T13:53:19Z</vt:lpwstr>
  </property>
  <property fmtid="{D5CDD505-2E9C-101B-9397-08002B2CF9AE}" pid="4" name="MSIP_Label_38b525e5-f3da-4501-8f1e-526b6769fc56_Method">
    <vt:lpwstr>Standard</vt:lpwstr>
  </property>
  <property fmtid="{D5CDD505-2E9C-101B-9397-08002B2CF9AE}" pid="5" name="MSIP_Label_38b525e5-f3da-4501-8f1e-526b6769fc56_Name">
    <vt:lpwstr>defa4170-0d19-0005-0004-bc88714345d2</vt:lpwstr>
  </property>
  <property fmtid="{D5CDD505-2E9C-101B-9397-08002B2CF9AE}" pid="6" name="MSIP_Label_38b525e5-f3da-4501-8f1e-526b6769fc56_SiteId">
    <vt:lpwstr>db6e1183-4c65-405c-82ce-7cd53fa6e9dc</vt:lpwstr>
  </property>
  <property fmtid="{D5CDD505-2E9C-101B-9397-08002B2CF9AE}" pid="7" name="MSIP_Label_38b525e5-f3da-4501-8f1e-526b6769fc56_ActionId">
    <vt:lpwstr>4ad669a2-d978-47cd-b2bf-3a614d4e5c12</vt:lpwstr>
  </property>
  <property fmtid="{D5CDD505-2E9C-101B-9397-08002B2CF9AE}" pid="8" name="MSIP_Label_38b525e5-f3da-4501-8f1e-526b6769fc56_ContentBits">
    <vt:lpwstr>0</vt:lpwstr>
  </property>
</Properties>
</file>