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Website\AljabarGeometri\2023-2024\"/>
    </mc:Choice>
  </mc:AlternateContent>
  <xr:revisionPtr revIDLastSave="0" documentId="13_ncr:1_{88B59E9E-E719-4689-918C-2A7082929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ilai Algeo" sheetId="1" r:id="rId1"/>
  </sheets>
  <calcPr calcId="181029"/>
</workbook>
</file>

<file path=xl/calcChain.xml><?xml version="1.0" encoding="utf-8"?>
<calcChain xmlns="http://schemas.openxmlformats.org/spreadsheetml/2006/main">
  <c r="T12" i="1" l="1"/>
  <c r="S12" i="1"/>
  <c r="R12" i="1"/>
  <c r="Q12" i="1"/>
  <c r="K21" i="1"/>
  <c r="J21" i="1"/>
  <c r="I21" i="1"/>
  <c r="H21" i="1"/>
  <c r="G21" i="1"/>
  <c r="F21" i="1"/>
  <c r="E21" i="1"/>
  <c r="M186" i="1"/>
  <c r="N186" i="1" s="1"/>
  <c r="P186" i="1" s="1"/>
  <c r="M185" i="1"/>
  <c r="N185" i="1" s="1"/>
  <c r="P185" i="1" s="1"/>
  <c r="M184" i="1"/>
  <c r="N184" i="1" s="1"/>
  <c r="P184" i="1" s="1"/>
  <c r="M183" i="1"/>
  <c r="N183" i="1" s="1"/>
  <c r="P183" i="1" s="1"/>
  <c r="M182" i="1"/>
  <c r="N182" i="1" s="1"/>
  <c r="P182" i="1" s="1"/>
  <c r="M181" i="1"/>
  <c r="N181" i="1" s="1"/>
  <c r="P181" i="1" s="1"/>
  <c r="M180" i="1"/>
  <c r="N180" i="1" s="1"/>
  <c r="P180" i="1" s="1"/>
  <c r="M179" i="1"/>
  <c r="N179" i="1" s="1"/>
  <c r="P179" i="1" s="1"/>
  <c r="M178" i="1"/>
  <c r="N178" i="1" s="1"/>
  <c r="P178" i="1" s="1"/>
  <c r="M177" i="1"/>
  <c r="N177" i="1" s="1"/>
  <c r="P177" i="1" s="1"/>
  <c r="M176" i="1"/>
  <c r="N176" i="1" s="1"/>
  <c r="P176" i="1" s="1"/>
  <c r="M175" i="1"/>
  <c r="N175" i="1" s="1"/>
  <c r="P175" i="1" s="1"/>
  <c r="M174" i="1"/>
  <c r="N174" i="1" s="1"/>
  <c r="P174" i="1" s="1"/>
  <c r="M173" i="1"/>
  <c r="N173" i="1" s="1"/>
  <c r="P173" i="1" s="1"/>
  <c r="M172" i="1"/>
  <c r="M171" i="1"/>
  <c r="N171" i="1" s="1"/>
  <c r="P171" i="1" s="1"/>
  <c r="M170" i="1"/>
  <c r="N170" i="1" s="1"/>
  <c r="P170" i="1" s="1"/>
  <c r="M169" i="1"/>
  <c r="N169" i="1" s="1"/>
  <c r="P169" i="1" s="1"/>
  <c r="M168" i="1"/>
  <c r="N168" i="1" s="1"/>
  <c r="P168" i="1" s="1"/>
  <c r="M167" i="1"/>
  <c r="N167" i="1" s="1"/>
  <c r="P167" i="1" s="1"/>
  <c r="M166" i="1"/>
  <c r="M165" i="1"/>
  <c r="N165" i="1" s="1"/>
  <c r="P165" i="1" s="1"/>
  <c r="M164" i="1"/>
  <c r="N164" i="1" s="1"/>
  <c r="P164" i="1" s="1"/>
  <c r="M163" i="1"/>
  <c r="N163" i="1" s="1"/>
  <c r="P163" i="1" s="1"/>
  <c r="M162" i="1"/>
  <c r="N162" i="1" s="1"/>
  <c r="P162" i="1" s="1"/>
  <c r="M161" i="1"/>
  <c r="N161" i="1" s="1"/>
  <c r="P161" i="1" s="1"/>
  <c r="M160" i="1"/>
  <c r="M159" i="1"/>
  <c r="N159" i="1" s="1"/>
  <c r="P159" i="1" s="1"/>
  <c r="M158" i="1"/>
  <c r="N158" i="1" s="1"/>
  <c r="P158" i="1" s="1"/>
  <c r="M157" i="1"/>
  <c r="N157" i="1" s="1"/>
  <c r="P157" i="1" s="1"/>
  <c r="M156" i="1"/>
  <c r="N156" i="1" s="1"/>
  <c r="P156" i="1" s="1"/>
  <c r="M155" i="1"/>
  <c r="N155" i="1" s="1"/>
  <c r="P155" i="1" s="1"/>
  <c r="M154" i="1"/>
  <c r="N154" i="1" s="1"/>
  <c r="P154" i="1" s="1"/>
  <c r="M153" i="1"/>
  <c r="N153" i="1" s="1"/>
  <c r="P153" i="1" s="1"/>
  <c r="M152" i="1"/>
  <c r="N152" i="1" s="1"/>
  <c r="P152" i="1" s="1"/>
  <c r="M151" i="1"/>
  <c r="N151" i="1" s="1"/>
  <c r="P151" i="1" s="1"/>
  <c r="M150" i="1"/>
  <c r="N150" i="1" s="1"/>
  <c r="P150" i="1" s="1"/>
  <c r="M149" i="1"/>
  <c r="N149" i="1" s="1"/>
  <c r="P149" i="1" s="1"/>
  <c r="M148" i="1"/>
  <c r="M147" i="1"/>
  <c r="N147" i="1" s="1"/>
  <c r="P147" i="1" s="1"/>
  <c r="M146" i="1"/>
  <c r="N146" i="1" s="1"/>
  <c r="P146" i="1" s="1"/>
  <c r="M145" i="1"/>
  <c r="M144" i="1"/>
  <c r="N144" i="1" s="1"/>
  <c r="P144" i="1" s="1"/>
  <c r="M143" i="1"/>
  <c r="N143" i="1" s="1"/>
  <c r="P143" i="1" s="1"/>
  <c r="M142" i="1"/>
  <c r="N142" i="1" s="1"/>
  <c r="P142" i="1" s="1"/>
  <c r="M141" i="1"/>
  <c r="N141" i="1" s="1"/>
  <c r="P141" i="1" s="1"/>
  <c r="M140" i="1"/>
  <c r="N140" i="1" s="1"/>
  <c r="P140" i="1" s="1"/>
  <c r="M139" i="1"/>
  <c r="N139" i="1" s="1"/>
  <c r="P139" i="1" s="1"/>
  <c r="M138" i="1"/>
  <c r="N138" i="1" s="1"/>
  <c r="P138" i="1" s="1"/>
  <c r="M137" i="1"/>
  <c r="N137" i="1" s="1"/>
  <c r="P137" i="1" s="1"/>
  <c r="M136" i="1"/>
  <c r="N136" i="1" s="1"/>
  <c r="P136" i="1" s="1"/>
  <c r="M135" i="1"/>
  <c r="N135" i="1" s="1"/>
  <c r="P135" i="1" s="1"/>
  <c r="M134" i="1"/>
  <c r="N134" i="1" s="1"/>
  <c r="P134" i="1" s="1"/>
  <c r="M133" i="1"/>
  <c r="M132" i="1"/>
  <c r="N132" i="1" s="1"/>
  <c r="P132" i="1" s="1"/>
  <c r="M131" i="1"/>
  <c r="N131" i="1" s="1"/>
  <c r="P131" i="1" s="1"/>
  <c r="M130" i="1"/>
  <c r="N130" i="1" s="1"/>
  <c r="P130" i="1" s="1"/>
  <c r="M129" i="1"/>
  <c r="N129" i="1" s="1"/>
  <c r="P129" i="1" s="1"/>
  <c r="M128" i="1"/>
  <c r="M127" i="1"/>
  <c r="N127" i="1" s="1"/>
  <c r="P127" i="1" s="1"/>
  <c r="M126" i="1"/>
  <c r="N126" i="1" s="1"/>
  <c r="P126" i="1" s="1"/>
  <c r="M125" i="1"/>
  <c r="M124" i="1"/>
  <c r="N124" i="1" s="1"/>
  <c r="P124" i="1" s="1"/>
  <c r="M123" i="1"/>
  <c r="N123" i="1" s="1"/>
  <c r="P123" i="1" s="1"/>
  <c r="M122" i="1"/>
  <c r="N122" i="1" s="1"/>
  <c r="P122" i="1" s="1"/>
  <c r="M121" i="1"/>
  <c r="N121" i="1" s="1"/>
  <c r="P121" i="1" s="1"/>
  <c r="M120" i="1"/>
  <c r="N120" i="1" s="1"/>
  <c r="P120" i="1" s="1"/>
  <c r="M119" i="1"/>
  <c r="N119" i="1" s="1"/>
  <c r="P119" i="1" s="1"/>
  <c r="M118" i="1"/>
  <c r="N118" i="1" s="1"/>
  <c r="P118" i="1" s="1"/>
  <c r="M117" i="1"/>
  <c r="N117" i="1" s="1"/>
  <c r="P117" i="1" s="1"/>
  <c r="M116" i="1"/>
  <c r="N116" i="1" s="1"/>
  <c r="P116" i="1" s="1"/>
  <c r="M115" i="1"/>
  <c r="N115" i="1" s="1"/>
  <c r="P115" i="1" s="1"/>
  <c r="M114" i="1"/>
  <c r="N114" i="1" s="1"/>
  <c r="P114" i="1" s="1"/>
  <c r="M113" i="1"/>
  <c r="N113" i="1" s="1"/>
  <c r="P113" i="1" s="1"/>
  <c r="M112" i="1"/>
  <c r="N112" i="1" s="1"/>
  <c r="P112" i="1" s="1"/>
  <c r="M111" i="1"/>
  <c r="N111" i="1" s="1"/>
  <c r="P111" i="1" s="1"/>
  <c r="M110" i="1"/>
  <c r="N110" i="1" s="1"/>
  <c r="P110" i="1" s="1"/>
  <c r="M109" i="1"/>
  <c r="N109" i="1" s="1"/>
  <c r="P109" i="1" s="1"/>
  <c r="M108" i="1"/>
  <c r="N108" i="1" s="1"/>
  <c r="P108" i="1" s="1"/>
  <c r="M107" i="1"/>
  <c r="N107" i="1" s="1"/>
  <c r="P107" i="1" s="1"/>
  <c r="M106" i="1"/>
  <c r="N106" i="1" s="1"/>
  <c r="P106" i="1" s="1"/>
  <c r="M105" i="1"/>
  <c r="N105" i="1" s="1"/>
  <c r="P105" i="1" s="1"/>
  <c r="M104" i="1"/>
  <c r="M103" i="1"/>
  <c r="N103" i="1" s="1"/>
  <c r="P103" i="1" s="1"/>
  <c r="M102" i="1"/>
  <c r="N102" i="1" s="1"/>
  <c r="P102" i="1" s="1"/>
  <c r="M101" i="1"/>
  <c r="N101" i="1" s="1"/>
  <c r="P101" i="1" s="1"/>
  <c r="M100" i="1"/>
  <c r="N100" i="1" s="1"/>
  <c r="P100" i="1" s="1"/>
  <c r="M99" i="1"/>
  <c r="N99" i="1" s="1"/>
  <c r="P99" i="1" s="1"/>
  <c r="M98" i="1"/>
  <c r="N98" i="1" s="1"/>
  <c r="P98" i="1" s="1"/>
  <c r="M97" i="1"/>
  <c r="N97" i="1" s="1"/>
  <c r="P97" i="1" s="1"/>
  <c r="M96" i="1"/>
  <c r="N96" i="1" s="1"/>
  <c r="P96" i="1" s="1"/>
  <c r="M95" i="1"/>
  <c r="N95" i="1" s="1"/>
  <c r="P95" i="1" s="1"/>
  <c r="M94" i="1"/>
  <c r="N94" i="1" s="1"/>
  <c r="P94" i="1" s="1"/>
  <c r="M93" i="1"/>
  <c r="M92" i="1"/>
  <c r="N92" i="1" s="1"/>
  <c r="P92" i="1" s="1"/>
  <c r="M91" i="1"/>
  <c r="N91" i="1" s="1"/>
  <c r="P91" i="1" s="1"/>
  <c r="M90" i="1"/>
  <c r="N90" i="1" s="1"/>
  <c r="P90" i="1" s="1"/>
  <c r="M89" i="1"/>
  <c r="N89" i="1" s="1"/>
  <c r="P89" i="1" s="1"/>
  <c r="M88" i="1"/>
  <c r="M87" i="1"/>
  <c r="N87" i="1" s="1"/>
  <c r="P87" i="1" s="1"/>
  <c r="M86" i="1"/>
  <c r="N86" i="1" s="1"/>
  <c r="P86" i="1" s="1"/>
  <c r="M85" i="1"/>
  <c r="M84" i="1"/>
  <c r="N84" i="1" s="1"/>
  <c r="P84" i="1" s="1"/>
  <c r="M83" i="1"/>
  <c r="N83" i="1" s="1"/>
  <c r="P83" i="1" s="1"/>
  <c r="M82" i="1"/>
  <c r="N82" i="1" s="1"/>
  <c r="P82" i="1" s="1"/>
  <c r="M81" i="1"/>
  <c r="M80" i="1"/>
  <c r="N80" i="1" s="1"/>
  <c r="P80" i="1" s="1"/>
  <c r="M79" i="1"/>
  <c r="N79" i="1" s="1"/>
  <c r="P79" i="1" s="1"/>
  <c r="M78" i="1"/>
  <c r="N78" i="1" s="1"/>
  <c r="P78" i="1" s="1"/>
  <c r="M77" i="1"/>
  <c r="N77" i="1" s="1"/>
  <c r="P77" i="1" s="1"/>
  <c r="M76" i="1"/>
  <c r="N76" i="1" s="1"/>
  <c r="P76" i="1" s="1"/>
  <c r="M75" i="1"/>
  <c r="N75" i="1" s="1"/>
  <c r="P75" i="1" s="1"/>
  <c r="M74" i="1"/>
  <c r="N74" i="1" s="1"/>
  <c r="P74" i="1" s="1"/>
  <c r="M73" i="1"/>
  <c r="N73" i="1" s="1"/>
  <c r="P73" i="1" s="1"/>
  <c r="M72" i="1"/>
  <c r="M71" i="1"/>
  <c r="N71" i="1" s="1"/>
  <c r="P71" i="1" s="1"/>
  <c r="M70" i="1"/>
  <c r="N70" i="1" s="1"/>
  <c r="P70" i="1" s="1"/>
  <c r="M69" i="1"/>
  <c r="N69" i="1" s="1"/>
  <c r="P69" i="1" s="1"/>
  <c r="M68" i="1"/>
  <c r="N68" i="1" s="1"/>
  <c r="P68" i="1" s="1"/>
  <c r="M67" i="1"/>
  <c r="N67" i="1" s="1"/>
  <c r="P67" i="1" s="1"/>
  <c r="M66" i="1"/>
  <c r="N66" i="1" s="1"/>
  <c r="P66" i="1" s="1"/>
  <c r="M65" i="1"/>
  <c r="M64" i="1"/>
  <c r="M63" i="1"/>
  <c r="N63" i="1" s="1"/>
  <c r="P63" i="1" s="1"/>
  <c r="M62" i="1"/>
  <c r="N62" i="1" s="1"/>
  <c r="P62" i="1" s="1"/>
  <c r="M61" i="1"/>
  <c r="N61" i="1" s="1"/>
  <c r="P61" i="1" s="1"/>
  <c r="M60" i="1"/>
  <c r="N60" i="1" s="1"/>
  <c r="P60" i="1" s="1"/>
  <c r="M59" i="1"/>
  <c r="N59" i="1" s="1"/>
  <c r="P59" i="1" s="1"/>
  <c r="M58" i="1"/>
  <c r="N58" i="1" s="1"/>
  <c r="P58" i="1" s="1"/>
  <c r="M57" i="1"/>
  <c r="N57" i="1" s="1"/>
  <c r="P57" i="1" s="1"/>
  <c r="M56" i="1"/>
  <c r="N56" i="1" s="1"/>
  <c r="P56" i="1" s="1"/>
  <c r="M55" i="1"/>
  <c r="N55" i="1" s="1"/>
  <c r="P55" i="1" s="1"/>
  <c r="M54" i="1"/>
  <c r="N54" i="1" s="1"/>
  <c r="P54" i="1" s="1"/>
  <c r="M53" i="1"/>
  <c r="N53" i="1" s="1"/>
  <c r="P53" i="1" s="1"/>
  <c r="M52" i="1"/>
  <c r="N52" i="1" s="1"/>
  <c r="P52" i="1" s="1"/>
  <c r="M51" i="1"/>
  <c r="N51" i="1" s="1"/>
  <c r="P51" i="1" s="1"/>
  <c r="M50" i="1"/>
  <c r="N50" i="1" s="1"/>
  <c r="P50" i="1" s="1"/>
  <c r="M49" i="1"/>
  <c r="N49" i="1" s="1"/>
  <c r="P49" i="1" s="1"/>
  <c r="M48" i="1"/>
  <c r="N48" i="1" s="1"/>
  <c r="P48" i="1" s="1"/>
  <c r="M47" i="1"/>
  <c r="N47" i="1" s="1"/>
  <c r="P47" i="1" s="1"/>
  <c r="M46" i="1"/>
  <c r="N46" i="1" s="1"/>
  <c r="P46" i="1" s="1"/>
  <c r="M45" i="1"/>
  <c r="N45" i="1" s="1"/>
  <c r="P45" i="1" s="1"/>
  <c r="M44" i="1"/>
  <c r="N44" i="1" s="1"/>
  <c r="P44" i="1" s="1"/>
  <c r="M43" i="1"/>
  <c r="N43" i="1" s="1"/>
  <c r="P43" i="1" s="1"/>
  <c r="M42" i="1"/>
  <c r="N42" i="1" s="1"/>
  <c r="P42" i="1" s="1"/>
  <c r="M41" i="1"/>
  <c r="N41" i="1" s="1"/>
  <c r="P41" i="1" s="1"/>
  <c r="M40" i="1"/>
  <c r="N40" i="1" s="1"/>
  <c r="P40" i="1" s="1"/>
  <c r="M39" i="1"/>
  <c r="N39" i="1" s="1"/>
  <c r="P39" i="1" s="1"/>
  <c r="M38" i="1"/>
  <c r="N38" i="1" s="1"/>
  <c r="P38" i="1" s="1"/>
  <c r="M37" i="1"/>
  <c r="M36" i="1"/>
  <c r="N36" i="1" s="1"/>
  <c r="P36" i="1" s="1"/>
  <c r="M35" i="1"/>
  <c r="N35" i="1" s="1"/>
  <c r="P35" i="1" s="1"/>
  <c r="M34" i="1"/>
  <c r="N34" i="1" s="1"/>
  <c r="P34" i="1" s="1"/>
  <c r="M33" i="1"/>
  <c r="N33" i="1" s="1"/>
  <c r="P33" i="1" s="1"/>
  <c r="M32" i="1"/>
  <c r="M31" i="1"/>
  <c r="N31" i="1" s="1"/>
  <c r="P31" i="1" s="1"/>
  <c r="M30" i="1"/>
  <c r="N30" i="1" s="1"/>
  <c r="P30" i="1" s="1"/>
  <c r="M29" i="1"/>
  <c r="M28" i="1"/>
  <c r="N28" i="1" s="1"/>
  <c r="P28" i="1" s="1"/>
  <c r="M27" i="1"/>
  <c r="N27" i="1" s="1"/>
  <c r="P27" i="1" s="1"/>
  <c r="M26" i="1"/>
  <c r="N26" i="1" s="1"/>
  <c r="P26" i="1" s="1"/>
  <c r="M25" i="1"/>
  <c r="N25" i="1" s="1"/>
  <c r="P25" i="1" s="1"/>
  <c r="M24" i="1"/>
  <c r="M23" i="1"/>
  <c r="N166" i="1"/>
  <c r="P166" i="1" s="1"/>
  <c r="N85" i="1"/>
  <c r="P85" i="1" s="1"/>
  <c r="N160" i="1"/>
  <c r="P160" i="1" s="1"/>
  <c r="N133" i="1"/>
  <c r="P133" i="1" s="1"/>
  <c r="N145" i="1"/>
  <c r="P145" i="1" s="1"/>
  <c r="N148" i="1"/>
  <c r="P148" i="1" s="1"/>
  <c r="N72" i="1"/>
  <c r="P72" i="1" s="1"/>
  <c r="N29" i="1"/>
  <c r="P29" i="1" s="1"/>
  <c r="N32" i="1"/>
  <c r="P32" i="1" s="1"/>
  <c r="N37" i="1"/>
  <c r="P37" i="1" s="1"/>
  <c r="N64" i="1"/>
  <c r="P64" i="1" s="1"/>
  <c r="N81" i="1"/>
  <c r="P81" i="1" s="1"/>
  <c r="N93" i="1"/>
  <c r="P93" i="1" s="1"/>
  <c r="N104" i="1"/>
  <c r="P104" i="1" s="1"/>
  <c r="N125" i="1"/>
  <c r="P125" i="1" s="1"/>
  <c r="N172" i="1"/>
  <c r="P172" i="1" s="1"/>
  <c r="N128" i="1"/>
  <c r="P128" i="1" s="1"/>
  <c r="N88" i="1"/>
  <c r="P88" i="1" s="1"/>
  <c r="N65" i="1"/>
  <c r="P65" i="1" s="1"/>
  <c r="N24" i="1"/>
  <c r="P24" i="1" s="1"/>
  <c r="N20" i="1"/>
  <c r="M21" i="1" l="1"/>
  <c r="R8" i="1"/>
  <c r="S9" i="1"/>
  <c r="S4" i="1"/>
  <c r="R7" i="1"/>
  <c r="S8" i="1"/>
  <c r="R6" i="1"/>
  <c r="S7" i="1"/>
  <c r="R10" i="1"/>
  <c r="R5" i="1"/>
  <c r="S6" i="1"/>
  <c r="R9" i="1"/>
  <c r="S10" i="1"/>
  <c r="R4" i="1"/>
  <c r="S5" i="1"/>
  <c r="N23" i="1"/>
  <c r="N21" i="1" l="1"/>
  <c r="P23" i="1"/>
  <c r="S11" i="1"/>
  <c r="R11" i="1"/>
  <c r="Q7" i="1" l="1"/>
  <c r="T7" i="1" s="1"/>
  <c r="Q5" i="1"/>
  <c r="T5" i="1" s="1"/>
  <c r="Q4" i="1"/>
  <c r="Q6" i="1"/>
  <c r="T6" i="1" s="1"/>
  <c r="Q8" i="1"/>
  <c r="T8" i="1" s="1"/>
  <c r="Q10" i="1"/>
  <c r="T10" i="1" s="1"/>
  <c r="Q9" i="1"/>
  <c r="T9" i="1" s="1"/>
  <c r="T4" i="1" l="1"/>
  <c r="T11" i="1" s="1"/>
  <c r="Q11" i="1"/>
</calcChain>
</file>

<file path=xl/sharedStrings.xml><?xml version="1.0" encoding="utf-8"?>
<sst xmlns="http://schemas.openxmlformats.org/spreadsheetml/2006/main" count="870" uniqueCount="218">
  <si>
    <t>NO</t>
  </si>
  <si>
    <t>NIM</t>
  </si>
  <si>
    <t>NAMA</t>
  </si>
  <si>
    <t>JML HADIR</t>
  </si>
  <si>
    <t>Kuis 2</t>
  </si>
  <si>
    <t>UTS</t>
  </si>
  <si>
    <t>UAS</t>
  </si>
  <si>
    <t>K1</t>
  </si>
  <si>
    <t>K2</t>
  </si>
  <si>
    <t>K3</t>
  </si>
  <si>
    <t>Kuis 1</t>
  </si>
  <si>
    <t>Kuis 3</t>
  </si>
  <si>
    <t>Tubes 1</t>
  </si>
  <si>
    <t>Tubes 2</t>
  </si>
  <si>
    <t>NILAI AKHIR</t>
  </si>
  <si>
    <t>KENYATAAN</t>
  </si>
  <si>
    <t>KELAS</t>
  </si>
  <si>
    <t>B</t>
  </si>
  <si>
    <t>A</t>
  </si>
  <si>
    <t>BC</t>
  </si>
  <si>
    <t>AB</t>
  </si>
  <si>
    <t>C</t>
  </si>
  <si>
    <t>IF2123 Aljabar Linier dan Geometri</t>
  </si>
  <si>
    <t>Distribusi nilai:</t>
  </si>
  <si>
    <t>Batas</t>
  </si>
  <si>
    <t>Jumlah</t>
  </si>
  <si>
    <t xml:space="preserve">Dosen: </t>
  </si>
  <si>
    <t>E</t>
  </si>
  <si>
    <t>D</t>
  </si>
  <si>
    <t>Jml mhs</t>
  </si>
  <si>
    <t>IP Kelas</t>
  </si>
  <si>
    <t>Penentuan indeks nilai:</t>
  </si>
  <si>
    <t>Bobot</t>
  </si>
  <si>
    <t>Rata-rata</t>
  </si>
  <si>
    <t>NILAI KEHADIRAN</t>
  </si>
  <si>
    <t xml:space="preserve"> </t>
  </si>
  <si>
    <t>Semester 1 Tahun 2023/2024</t>
  </si>
  <si>
    <t xml:space="preserve">1. Rinaldi Munir </t>
  </si>
  <si>
    <t>2. Judhi Santoso</t>
  </si>
  <si>
    <t>3. Rila Mandala &amp; Arrival Dwi Sentosa</t>
  </si>
  <si>
    <t>Mohammad Nugraha Eka Prawira</t>
  </si>
  <si>
    <t>Ariel Herfrison</t>
  </si>
  <si>
    <t>Shafiq Irvansyah</t>
  </si>
  <si>
    <t>Eduardus Alvito Kristiadi</t>
  </si>
  <si>
    <t>Ahmad Naufal Ramadan</t>
  </si>
  <si>
    <t>Agil Fadillah Sabri</t>
  </si>
  <si>
    <t>Irfan Sidiq Permana</t>
  </si>
  <si>
    <t>Ahmad Farid Mudrika</t>
  </si>
  <si>
    <t>Muhammad Yusuf Rafi</t>
  </si>
  <si>
    <t>Maria Flora Renata S</t>
  </si>
  <si>
    <t>Dewantoro Triatmojo</t>
  </si>
  <si>
    <t>Thea Josephine Halim</t>
  </si>
  <si>
    <t>Denise Felicia Tiowanni</t>
  </si>
  <si>
    <t>Raden Rafly Hanggaraksa B</t>
  </si>
  <si>
    <t>Yusuf Ardian Sandi</t>
  </si>
  <si>
    <t>Zachary Samuel Tobing</t>
  </si>
  <si>
    <t>Kresna Adi Prayogo</t>
  </si>
  <si>
    <t>Ibrahim Ihsan Rasyid</t>
  </si>
  <si>
    <t>Wilson Yusda</t>
  </si>
  <si>
    <t>Aurelius Justin Philo Fanjaya</t>
  </si>
  <si>
    <t>Filbert</t>
  </si>
  <si>
    <t>Renaldy Arief Susanto</t>
  </si>
  <si>
    <t>Kristo Anugrah</t>
  </si>
  <si>
    <t>Debrina Veisha Rashika W</t>
  </si>
  <si>
    <t>Rici Trisna Putra</t>
  </si>
  <si>
    <t>Muhammad Al Thariq Fairuz</t>
  </si>
  <si>
    <t>Panji Sri Kuncara Wisma</t>
  </si>
  <si>
    <t>Ignatius Jhon Hezkiel Chan</t>
  </si>
  <si>
    <t>Imam Hanif Mulyarahman</t>
  </si>
  <si>
    <t>Zaki Yudhistira Candra</t>
  </si>
  <si>
    <t>Tazkia Nizami</t>
  </si>
  <si>
    <t>Bryan Cornelius Lauwrence</t>
  </si>
  <si>
    <t>Bastian H Suryapratama</t>
  </si>
  <si>
    <t>Melati Anggraini</t>
  </si>
  <si>
    <t>Akbar Al Fattah</t>
  </si>
  <si>
    <t>Farhan Nafis Rayhan</t>
  </si>
  <si>
    <t>Francesco Michael Kusuma</t>
  </si>
  <si>
    <t>Edbert Eddyson Gunawan</t>
  </si>
  <si>
    <t>Dhidit Abdi Aziz</t>
  </si>
  <si>
    <t>Ahmad Hasan Albana</t>
  </si>
  <si>
    <t>Amalia Putri</t>
  </si>
  <si>
    <t>Daniel Mulia Putra Manurung</t>
  </si>
  <si>
    <t>M. Athaullah Daffa Kusuma M</t>
  </si>
  <si>
    <t>Elbert Chailes</t>
  </si>
  <si>
    <t>Raffael Boymian Siahaan</t>
  </si>
  <si>
    <t>Farel Winalda</t>
  </si>
  <si>
    <t>Angelica Kierra Ninta Gurning</t>
  </si>
  <si>
    <t>Vanson Kurnialim</t>
  </si>
  <si>
    <t>Kayla Namira Mariadi</t>
  </si>
  <si>
    <t>Kharris Khisunica</t>
  </si>
  <si>
    <t>Haikal Assyauqi</t>
  </si>
  <si>
    <t>Erdianti Wiga Putri Andini</t>
  </si>
  <si>
    <t>Benjamin Sihombing</t>
  </si>
  <si>
    <t>Benardo</t>
  </si>
  <si>
    <t>Diero Arga Purnama</t>
  </si>
  <si>
    <t>Moh Fairuz Alauddin Yahya</t>
  </si>
  <si>
    <t>Imanuel Sebastian Girsang</t>
  </si>
  <si>
    <t>Dzaky Satrio Nugroho</t>
  </si>
  <si>
    <t>Andhita Naura Hariyanto</t>
  </si>
  <si>
    <t>Maximilian Sulistiyo</t>
  </si>
  <si>
    <t>Salsabiila</t>
  </si>
  <si>
    <t>Shazya Audrea Taufik</t>
  </si>
  <si>
    <t>Devinzen</t>
  </si>
  <si>
    <t>Rafiki Prawhira Harianto</t>
  </si>
  <si>
    <t>Nyoman Ganadipa Narayana</t>
  </si>
  <si>
    <t>Randy Verdian</t>
  </si>
  <si>
    <t>Adril Putra Merin</t>
  </si>
  <si>
    <t>Nabila Shikoofa Muida</t>
  </si>
  <si>
    <t>Marzuli Suhada M.</t>
  </si>
  <si>
    <t>Bagas Sambega Rosyada</t>
  </si>
  <si>
    <t>Ahmad Mudabbir Arif</t>
  </si>
  <si>
    <t>Juan Alfred Widjaya</t>
  </si>
  <si>
    <t>Muhammad Naufal Aulia</t>
  </si>
  <si>
    <t>Marvel Pangondian</t>
  </si>
  <si>
    <t>Muhammad Syarafi Akmal</t>
  </si>
  <si>
    <t>Enrique Yanuar</t>
  </si>
  <si>
    <t>Venantius Sean Ardi Nugroho</t>
  </si>
  <si>
    <t>Emery Fathan Zwageri</t>
  </si>
  <si>
    <t>Julian Chandra Sutadi</t>
  </si>
  <si>
    <t>Albert</t>
  </si>
  <si>
    <t>Keanu Amadius Gonza Wrahatno</t>
  </si>
  <si>
    <t>Evelyn Yosiana</t>
  </si>
  <si>
    <t>Dhafin Fawwaz Ikramullah</t>
  </si>
  <si>
    <t>Zahira Dina Amalia</t>
  </si>
  <si>
    <t>Muhammad Atpur Rafif</t>
  </si>
  <si>
    <t>Shulha</t>
  </si>
  <si>
    <t>Muhamad Rafli Rasyiidin</t>
  </si>
  <si>
    <t>Abdul Rafi Radityo Hutomo</t>
  </si>
  <si>
    <t>Fedrianz Dharma</t>
  </si>
  <si>
    <t>Raden Francisco Trianto B.</t>
  </si>
  <si>
    <t>Sa'ad Abdul Hakim</t>
  </si>
  <si>
    <t>Matthew Vladimir Hutabarat</t>
  </si>
  <si>
    <t>Andhika Tantyo Anugrah</t>
  </si>
  <si>
    <t>Rayhan Fadhlan Azka</t>
  </si>
  <si>
    <t>Novelya Putri Ramadhani</t>
  </si>
  <si>
    <t>Ellijah Darrellshane S.</t>
  </si>
  <si>
    <t>Suthasoma Mahardhika Munthe</t>
  </si>
  <si>
    <t>Julian Caleb Simandjuntak</t>
  </si>
  <si>
    <t>M. Hanief Fatkhan Nashrullah</t>
  </si>
  <si>
    <t>Abdullah Mubarak</t>
  </si>
  <si>
    <t>Hayya Zuhailii Kinasih</t>
  </si>
  <si>
    <t>Steven Tjhia</t>
  </si>
  <si>
    <t>Diana Tri Handayani</t>
  </si>
  <si>
    <t>Fabian Radenta Bangun</t>
  </si>
  <si>
    <t>Christopher Brian</t>
  </si>
  <si>
    <t>Rayendra Althaf Taraka Noor</t>
  </si>
  <si>
    <t>Muhammad Neo Cicero Koda</t>
  </si>
  <si>
    <t>Azmi Mahmud Bazeid</t>
  </si>
  <si>
    <t>Marvin Scifo Y. Hutahaean</t>
  </si>
  <si>
    <t>Ivan Hendrawan Tan</t>
  </si>
  <si>
    <t>Dimas Bagoes Hendrianto</t>
  </si>
  <si>
    <t>William Glory Henderson</t>
  </si>
  <si>
    <t>Muhammad Dava Fathurrahman</t>
  </si>
  <si>
    <t>Derwin Rustanly</t>
  </si>
  <si>
    <t>Naufal Adnan</t>
  </si>
  <si>
    <t>Mesach Harmasendro</t>
  </si>
  <si>
    <t>Berto Richardo Togatorop</t>
  </si>
  <si>
    <t>Indraswara Galih Jayanegara</t>
  </si>
  <si>
    <t>M. Rifki Virziadeili Harisman</t>
  </si>
  <si>
    <t>Irfan</t>
  </si>
  <si>
    <t>Jonathan Emmanuel Saragih</t>
  </si>
  <si>
    <t>Maulvi Ziadinda Maulana</t>
  </si>
  <si>
    <t>Jimly Nur Arif</t>
  </si>
  <si>
    <t>Aland Mulia Pratama</t>
  </si>
  <si>
    <t>Satriadhikara Panji Yudhistira</t>
  </si>
  <si>
    <t>Rizqika Mulia Pratama</t>
  </si>
  <si>
    <t>Maulana Muhamad Susetyo</t>
  </si>
  <si>
    <t>Mohammad Andhika Fadillah</t>
  </si>
  <si>
    <t>Hugo Sabam Augusto</t>
  </si>
  <si>
    <t>Justin Aditya Putra Prabakti</t>
  </si>
  <si>
    <t>Owen Tobias Sinurat</t>
  </si>
  <si>
    <t>Hafizh Hananta Akbari</t>
  </si>
  <si>
    <t>Yosef Rafael Joshua</t>
  </si>
  <si>
    <t>Shabrina Maharani</t>
  </si>
  <si>
    <t>Christian Justin Hendrawan</t>
  </si>
  <si>
    <t>Muhammad Zaki</t>
  </si>
  <si>
    <t>Ahmad Rafi Maliki</t>
  </si>
  <si>
    <t>Andi Marihot Sitorus</t>
  </si>
  <si>
    <t>Attara Majesta Ayub</t>
  </si>
  <si>
    <t>Yasmin Farisah Salma</t>
  </si>
  <si>
    <t>Ahmad Thoriq Saputra</t>
  </si>
  <si>
    <t>Farhan Raditya Aji</t>
  </si>
  <si>
    <t>Muhammad Fatihul Irhab</t>
  </si>
  <si>
    <t>Nicholas Reymond Sihite</t>
  </si>
  <si>
    <t>Farrel Natha Saskoro</t>
  </si>
  <si>
    <t>Muhammad Zaidan Sa'dun Robbani</t>
  </si>
  <si>
    <t>Ikhwan Al Hakim</t>
  </si>
  <si>
    <t>Auralea Alvinia Syaikha</t>
  </si>
  <si>
    <t>Muhammad Dzaki Arta</t>
  </si>
  <si>
    <t>Albert Ghazaly</t>
  </si>
  <si>
    <t>Samy Muhammad Haikal</t>
  </si>
  <si>
    <t>Muhammad Roihan</t>
  </si>
  <si>
    <t>Muhammad Fauzan Azhim</t>
  </si>
  <si>
    <t>Chelvadinda</t>
  </si>
  <si>
    <t>Axel Santadi Warih</t>
  </si>
  <si>
    <t>Jason Fernando</t>
  </si>
  <si>
    <t>Muhammad Davis Adhipramana</t>
  </si>
  <si>
    <t>Muhammad Rasheed Qais Tandjung</t>
  </si>
  <si>
    <t>Rafif Ardhinto Ichwantoro</t>
  </si>
  <si>
    <t>Rayhan Ridhar Rahman</t>
  </si>
  <si>
    <t>Mohammad Akmal Ramadan</t>
  </si>
  <si>
    <t>Pradipta Rafa Mahesa</t>
  </si>
  <si>
    <t>Atqiya Haydar Luqman</t>
  </si>
  <si>
    <t>Valentino Chryslie Triadi</t>
  </si>
  <si>
    <t>A/B/AB</t>
  </si>
  <si>
    <t>A/AB</t>
  </si>
  <si>
    <t>B/BC</t>
  </si>
  <si>
    <t>B/BC/C</t>
  </si>
  <si>
    <t>Bobot penilaian: Nilai Akhir = 25% UTS + 25% UAS + 6% Kuis 1 + 6% Kuis 2 + 6% Kuis 3 +  15% Tubes 1 + 15% Tubes 2 + 2% (Jumlah kehadiran/(29 atau 30 atau 31)  * 100)</t>
  </si>
  <si>
    <t>NilaiAkhir &gt;=  78.03261 :  A</t>
  </si>
  <si>
    <t>74.01714 &lt;= Nilai Akhir &lt;  78.03261: AB</t>
  </si>
  <si>
    <t>68.30414 &lt;= Nilai Akhir &lt; 74.01714 : B</t>
  </si>
  <si>
    <t>60.10507 &lt;= Nilai Akhir &lt; 68.30414 : BC</t>
  </si>
  <si>
    <t>53.26686 &lt;= Nilai Akhir &lt; 60.10507 : C</t>
  </si>
  <si>
    <t>47.22636 &lt;= Nilai Akhir &lt; 53.26686 : D</t>
  </si>
  <si>
    <t>Indeks</t>
  </si>
  <si>
    <t>HARAPAN</t>
  </si>
  <si>
    <t>Tim asisten (IF2021): Michael Leon Putra Widhi )Koas, Fahrian Afdholi, Alex Sander, Mohammad Rifqi Farhansyah, Sulthan Dzaky Alfaro, Bernardus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</si>
</sst>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Roboto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7">
    <xf numFmtId="0" fontId="0" fillId="0" borderId="0" xfId="0"/>
    <xf numFmtId="0" fontId="2" fillId="0" borderId="1" xfId="0" applyFont="1" applyBorder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6" fillId="2" borderId="0" xfId="0" applyFont="1" applyFill="1"/>
    <xf numFmtId="0" fontId="3" fillId="0" borderId="0" xfId="0" applyFont="1"/>
    <xf numFmtId="2" fontId="4" fillId="0" borderId="2" xfId="0" applyNumberFormat="1" applyFont="1" applyBorder="1"/>
    <xf numFmtId="1" fontId="4" fillId="0" borderId="2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/>
    <xf numFmtId="164" fontId="7" fillId="0" borderId="0" xfId="0" applyNumberFormat="1" applyFont="1"/>
    <xf numFmtId="0" fontId="8" fillId="0" borderId="3" xfId="0" applyFont="1" applyBorder="1"/>
    <xf numFmtId="0" fontId="10" fillId="0" borderId="1" xfId="2" applyFont="1" applyBorder="1"/>
    <xf numFmtId="0" fontId="11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2" fontId="2" fillId="0" borderId="1" xfId="0" applyNumberFormat="1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0" fontId="4" fillId="3" borderId="2" xfId="0" applyFont="1" applyFill="1" applyBorder="1" applyAlignment="1">
      <alignment horizontal="right"/>
    </xf>
    <xf numFmtId="0" fontId="1" fillId="0" borderId="0" xfId="0" applyFont="1"/>
    <xf numFmtId="0" fontId="12" fillId="0" borderId="0" xfId="0" applyFont="1"/>
    <xf numFmtId="2" fontId="2" fillId="4" borderId="1" xfId="0" applyNumberFormat="1" applyFont="1" applyFill="1" applyBorder="1"/>
    <xf numFmtId="0" fontId="0" fillId="4" borderId="0" xfId="0" applyFill="1"/>
    <xf numFmtId="0" fontId="4" fillId="0" borderId="0" xfId="0" applyFont="1"/>
    <xf numFmtId="0" fontId="0" fillId="0" borderId="0" xfId="0"/>
  </cellXfs>
  <cellStyles count="3">
    <cellStyle name="Normal" xfId="0" builtinId="0"/>
    <cellStyle name="Normal 2" xfId="1" xr:uid="{1E9314AA-02ED-4D6C-8EB1-EA58D58463E4}"/>
    <cellStyle name="Normal 3" xfId="2" xr:uid="{32C56A8C-D94D-484D-B082-8C3BA8B6C33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5"/>
  <sheetViews>
    <sheetView tabSelected="1" topLeftCell="E1" workbookViewId="0">
      <selection activeCell="Q16" sqref="Q16"/>
    </sheetView>
  </sheetViews>
  <sheetFormatPr defaultRowHeight="15" x14ac:dyDescent="0.25"/>
  <cols>
    <col min="1" max="1" width="5.140625" customWidth="1"/>
    <col min="2" max="2" width="6.7109375" customWidth="1"/>
    <col min="4" max="4" width="36.42578125" bestFit="1" customWidth="1"/>
    <col min="5" max="5" width="7.85546875" customWidth="1"/>
    <col min="6" max="6" width="7.28515625" customWidth="1"/>
    <col min="7" max="7" width="8.28515625" customWidth="1"/>
    <col min="8" max="8" width="7.42578125" customWidth="1"/>
    <col min="9" max="9" width="8.140625" customWidth="1"/>
    <col min="10" max="10" width="9.7109375" customWidth="1"/>
    <col min="11" max="11" width="9" customWidth="1"/>
    <col min="12" max="12" width="10.5703125" customWidth="1"/>
    <col min="13" max="13" width="18.140625" customWidth="1"/>
    <col min="14" max="14" width="12.28515625" customWidth="1"/>
    <col min="15" max="15" width="9.85546875" customWidth="1"/>
    <col min="16" max="16" width="11.140625" customWidth="1"/>
    <col min="17" max="17" width="27.7109375" customWidth="1"/>
    <col min="18" max="18" width="10.85546875" customWidth="1"/>
    <col min="19" max="19" width="6.28515625" customWidth="1"/>
  </cols>
  <sheetData>
    <row r="1" spans="1:27" ht="18.75" x14ac:dyDescent="0.3">
      <c r="A1" s="2" t="s">
        <v>22</v>
      </c>
      <c r="B1" s="2"/>
      <c r="C1" s="2"/>
      <c r="D1" s="2"/>
      <c r="E1" s="2"/>
      <c r="F1" s="3"/>
      <c r="G1" s="4"/>
      <c r="H1" s="4"/>
      <c r="I1" s="4"/>
      <c r="J1" s="5"/>
      <c r="K1" s="5"/>
      <c r="L1" s="5"/>
      <c r="M1" s="5"/>
      <c r="N1" s="5"/>
      <c r="O1" s="5"/>
      <c r="P1" s="6"/>
      <c r="Q1" s="6"/>
      <c r="R1" s="7"/>
    </row>
    <row r="2" spans="1:27" x14ac:dyDescent="0.25">
      <c r="A2" s="35" t="s">
        <v>36</v>
      </c>
      <c r="B2" s="35"/>
      <c r="C2" s="36"/>
      <c r="D2" s="36"/>
      <c r="E2" s="36"/>
      <c r="F2" s="36"/>
      <c r="G2" s="4"/>
      <c r="H2" s="4"/>
      <c r="I2" s="4"/>
      <c r="J2" s="5"/>
      <c r="K2" s="5"/>
      <c r="L2" s="5"/>
      <c r="M2" s="5"/>
      <c r="N2" s="5"/>
      <c r="O2" s="35" t="s">
        <v>23</v>
      </c>
      <c r="P2" s="36"/>
      <c r="Q2" s="5"/>
      <c r="R2" s="5"/>
      <c r="S2" s="5"/>
      <c r="T2" s="5"/>
    </row>
    <row r="3" spans="1:27" x14ac:dyDescent="0.25">
      <c r="A3" s="5" t="s">
        <v>26</v>
      </c>
      <c r="B3" s="5"/>
      <c r="C3" s="5"/>
      <c r="D3" s="5"/>
      <c r="E3" s="5"/>
      <c r="F3" s="4"/>
      <c r="G3" s="4"/>
      <c r="H3" s="4"/>
      <c r="I3" s="4"/>
      <c r="J3" s="5"/>
      <c r="K3" s="5"/>
      <c r="L3" s="5"/>
      <c r="M3" s="5"/>
      <c r="N3" s="5"/>
      <c r="O3" s="8" t="s">
        <v>24</v>
      </c>
      <c r="P3" s="8" t="s">
        <v>215</v>
      </c>
      <c r="Q3" s="8" t="s">
        <v>7</v>
      </c>
      <c r="R3" s="8" t="s">
        <v>8</v>
      </c>
      <c r="S3" s="8" t="s">
        <v>9</v>
      </c>
      <c r="T3" s="8" t="s">
        <v>25</v>
      </c>
    </row>
    <row r="4" spans="1:27" x14ac:dyDescent="0.25">
      <c r="A4" s="10" t="s">
        <v>37</v>
      </c>
      <c r="B4" s="10"/>
      <c r="C4" s="5"/>
      <c r="D4" s="5"/>
      <c r="E4" s="5"/>
      <c r="F4" s="4"/>
      <c r="G4" s="4"/>
      <c r="H4" s="4"/>
      <c r="I4" s="4"/>
      <c r="J4" s="5"/>
      <c r="K4" s="5"/>
      <c r="L4" s="5"/>
      <c r="M4" s="5"/>
      <c r="N4" s="5">
        <v>0</v>
      </c>
      <c r="O4" s="30">
        <v>0</v>
      </c>
      <c r="P4" s="8" t="s">
        <v>27</v>
      </c>
      <c r="Q4" s="9">
        <f t="shared" ref="Q4:S10" si="0">COUNTIFS($B$23:$B$186,Q$3,$P$23:$P$186,$P4)</f>
        <v>1</v>
      </c>
      <c r="R4" s="9">
        <f t="shared" si="0"/>
        <v>1</v>
      </c>
      <c r="S4" s="9">
        <f t="shared" si="0"/>
        <v>0</v>
      </c>
      <c r="T4" s="9">
        <f>SUM(Q4:S4)</f>
        <v>2</v>
      </c>
    </row>
    <row r="5" spans="1:27" x14ac:dyDescent="0.25">
      <c r="A5" s="5" t="s">
        <v>38</v>
      </c>
      <c r="B5" s="5"/>
      <c r="C5" s="5"/>
      <c r="E5" s="5"/>
      <c r="F5" s="4"/>
      <c r="G5" s="4"/>
      <c r="H5" s="4"/>
      <c r="I5" s="4"/>
      <c r="J5" s="5"/>
      <c r="K5" s="5"/>
      <c r="L5" s="5"/>
      <c r="M5" s="5"/>
      <c r="N5" s="5">
        <v>1</v>
      </c>
      <c r="O5" s="30">
        <v>47.226357142857147</v>
      </c>
      <c r="P5" s="8" t="s">
        <v>28</v>
      </c>
      <c r="Q5" s="9">
        <f t="shared" si="0"/>
        <v>0</v>
      </c>
      <c r="R5" s="9">
        <f t="shared" si="0"/>
        <v>1</v>
      </c>
      <c r="S5" s="9">
        <f t="shared" si="0"/>
        <v>1</v>
      </c>
      <c r="T5" s="9">
        <f t="shared" ref="T5:T10" si="1">SUM(Q5:S5)</f>
        <v>2</v>
      </c>
    </row>
    <row r="6" spans="1:27" x14ac:dyDescent="0.25">
      <c r="A6" s="5" t="s">
        <v>39</v>
      </c>
      <c r="B6" s="5"/>
      <c r="C6" s="5"/>
      <c r="D6" s="5"/>
      <c r="E6" s="5"/>
      <c r="F6" s="4"/>
      <c r="G6" s="4"/>
      <c r="H6" s="4"/>
      <c r="I6" s="4"/>
      <c r="J6" s="5"/>
      <c r="K6" s="5"/>
      <c r="L6" s="5"/>
      <c r="M6" s="5"/>
      <c r="N6" s="5">
        <v>2</v>
      </c>
      <c r="O6" s="30">
        <v>53.266857142857141</v>
      </c>
      <c r="P6" s="8" t="s">
        <v>21</v>
      </c>
      <c r="Q6" s="9">
        <f t="shared" si="0"/>
        <v>1</v>
      </c>
      <c r="R6" s="9">
        <f t="shared" si="0"/>
        <v>5</v>
      </c>
      <c r="S6" s="9">
        <f t="shared" si="0"/>
        <v>5</v>
      </c>
      <c r="T6" s="9">
        <f t="shared" si="1"/>
        <v>11</v>
      </c>
    </row>
    <row r="7" spans="1:27" x14ac:dyDescent="0.25">
      <c r="A7" s="5"/>
      <c r="B7" s="5"/>
      <c r="C7" s="5"/>
      <c r="E7" s="11"/>
      <c r="F7" s="4"/>
      <c r="G7" s="4"/>
      <c r="H7" s="4"/>
      <c r="I7" s="4"/>
      <c r="J7" s="4"/>
      <c r="K7" s="4"/>
      <c r="L7" s="4"/>
      <c r="M7" s="4"/>
      <c r="N7" s="4">
        <v>2.5</v>
      </c>
      <c r="O7" s="30">
        <v>60.105071428571428</v>
      </c>
      <c r="P7" s="8" t="s">
        <v>19</v>
      </c>
      <c r="Q7" s="9">
        <f t="shared" si="0"/>
        <v>14</v>
      </c>
      <c r="R7" s="9">
        <f t="shared" si="0"/>
        <v>12</v>
      </c>
      <c r="S7" s="9">
        <f t="shared" si="0"/>
        <v>16</v>
      </c>
      <c r="T7" s="9">
        <f t="shared" si="1"/>
        <v>42</v>
      </c>
    </row>
    <row r="8" spans="1:27" x14ac:dyDescent="0.25">
      <c r="A8" s="5" t="s">
        <v>217</v>
      </c>
      <c r="B8" s="5"/>
      <c r="C8" s="5"/>
      <c r="D8" s="5"/>
      <c r="E8" s="5"/>
      <c r="F8" s="4"/>
      <c r="G8" s="4"/>
      <c r="H8" s="4"/>
      <c r="I8" s="4"/>
      <c r="J8" s="4"/>
      <c r="K8" s="4"/>
      <c r="L8" s="4"/>
      <c r="M8" s="4"/>
      <c r="N8" s="4">
        <v>3</v>
      </c>
      <c r="O8" s="30">
        <v>68.304142857142864</v>
      </c>
      <c r="P8" s="8" t="s">
        <v>17</v>
      </c>
      <c r="Q8" s="9">
        <f t="shared" si="0"/>
        <v>18</v>
      </c>
      <c r="R8" s="9">
        <f t="shared" si="0"/>
        <v>20</v>
      </c>
      <c r="S8" s="9">
        <f t="shared" si="0"/>
        <v>9</v>
      </c>
      <c r="T8" s="9">
        <f t="shared" si="1"/>
        <v>47</v>
      </c>
    </row>
    <row r="9" spans="1:27" x14ac:dyDescent="0.25">
      <c r="A9" s="5"/>
      <c r="B9" s="5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>
        <v>3.5</v>
      </c>
      <c r="O9" s="30">
        <v>74.017142857142858</v>
      </c>
      <c r="P9" s="8" t="s">
        <v>20</v>
      </c>
      <c r="Q9" s="9">
        <f t="shared" si="0"/>
        <v>10</v>
      </c>
      <c r="R9" s="9">
        <f t="shared" si="0"/>
        <v>7</v>
      </c>
      <c r="S9" s="9">
        <f t="shared" si="0"/>
        <v>7</v>
      </c>
      <c r="T9" s="9">
        <f t="shared" si="1"/>
        <v>24</v>
      </c>
    </row>
    <row r="10" spans="1:27" x14ac:dyDescent="0.25">
      <c r="A10" s="5" t="s">
        <v>208</v>
      </c>
      <c r="B10" s="5"/>
      <c r="C10" s="5"/>
      <c r="D10" s="5"/>
      <c r="E10" s="5"/>
      <c r="F10" s="5"/>
      <c r="G10" s="4"/>
      <c r="H10" s="4"/>
      <c r="I10" s="4"/>
      <c r="J10" s="5"/>
      <c r="K10" s="5"/>
      <c r="L10" s="5"/>
      <c r="M10" s="5"/>
      <c r="N10" s="5">
        <v>4</v>
      </c>
      <c r="O10" s="30">
        <v>78.036214285714294</v>
      </c>
      <c r="P10" s="12" t="s">
        <v>18</v>
      </c>
      <c r="Q10" s="9">
        <f t="shared" si="0"/>
        <v>15</v>
      </c>
      <c r="R10" s="9">
        <f t="shared" si="0"/>
        <v>15</v>
      </c>
      <c r="S10" s="9">
        <f t="shared" si="0"/>
        <v>6</v>
      </c>
      <c r="T10" s="9">
        <f t="shared" si="1"/>
        <v>36</v>
      </c>
    </row>
    <row r="11" spans="1:27" x14ac:dyDescent="0.25">
      <c r="A11" s="5"/>
      <c r="B11" s="5"/>
      <c r="C11" s="5"/>
      <c r="D11" s="5"/>
      <c r="E11" s="5"/>
      <c r="F11" s="4"/>
      <c r="G11" s="4"/>
      <c r="H11" s="4"/>
      <c r="I11" s="4"/>
      <c r="J11" s="5"/>
      <c r="K11" s="5"/>
      <c r="L11" s="5"/>
      <c r="M11" s="5"/>
      <c r="N11" s="5"/>
      <c r="O11" s="8"/>
      <c r="P11" s="12" t="s">
        <v>29</v>
      </c>
      <c r="Q11" s="13">
        <f>SUM(Q4:Q10)</f>
        <v>59</v>
      </c>
      <c r="R11" s="13">
        <f t="shared" ref="R11:S11" si="2">SUM(R4:R10)</f>
        <v>61</v>
      </c>
      <c r="S11" s="13">
        <f t="shared" si="2"/>
        <v>44</v>
      </c>
      <c r="T11" s="13">
        <f>SUM(T4:T10)</f>
        <v>164</v>
      </c>
    </row>
    <row r="12" spans="1:27" x14ac:dyDescent="0.25">
      <c r="A12" s="5" t="s">
        <v>31</v>
      </c>
      <c r="B12" s="5"/>
      <c r="C12" s="5"/>
      <c r="D12" s="5"/>
      <c r="E12" s="5"/>
      <c r="F12" s="4"/>
      <c r="G12" s="4"/>
      <c r="H12" s="4"/>
      <c r="I12" s="4"/>
      <c r="J12" s="5"/>
      <c r="K12" s="5"/>
      <c r="L12" s="5"/>
      <c r="M12" s="5"/>
      <c r="N12" s="5"/>
      <c r="O12" s="5"/>
      <c r="P12" s="4" t="s">
        <v>30</v>
      </c>
      <c r="Q12" s="14">
        <f>SUMPRODUCT(N$4:N$10,Q$4:Q$10)/Q$11</f>
        <v>3.152542372881356</v>
      </c>
      <c r="R12" s="14">
        <f>SUMPRODUCT(N$4:N$10,R$4:R$10)/R$11</f>
        <v>3.040983606557377</v>
      </c>
      <c r="S12" s="14">
        <f>SUMPRODUCT(N$4:N$10,S$4:S$10)/S$11</f>
        <v>2.875</v>
      </c>
      <c r="T12" s="4">
        <f>AVERAGE(Q12:S12)</f>
        <v>3.022841993146244</v>
      </c>
      <c r="U12" s="5"/>
      <c r="V12" s="5"/>
      <c r="W12" s="4"/>
      <c r="X12" s="14"/>
      <c r="Y12" s="14"/>
      <c r="Z12" s="14"/>
      <c r="AA12" s="5"/>
    </row>
    <row r="13" spans="1:27" x14ac:dyDescent="0.25">
      <c r="A13" s="5"/>
      <c r="B13" s="5"/>
      <c r="C13" s="31" t="s">
        <v>209</v>
      </c>
      <c r="D13" s="31"/>
      <c r="E13" s="5"/>
      <c r="F13" s="4"/>
      <c r="G13" s="4"/>
      <c r="H13" s="4"/>
      <c r="I13" s="4"/>
      <c r="J13" s="5"/>
      <c r="K13" s="5"/>
      <c r="L13" s="5"/>
      <c r="M13" s="5"/>
      <c r="N13" s="5"/>
      <c r="O13" s="5"/>
      <c r="P13" s="18"/>
      <c r="Q13" s="18"/>
      <c r="R13" s="16"/>
      <c r="S13" s="17"/>
      <c r="U13" s="5"/>
      <c r="V13" s="5"/>
      <c r="W13" s="4"/>
      <c r="X13" s="14"/>
      <c r="Y13" s="14"/>
      <c r="Z13" s="14"/>
      <c r="AA13" s="5"/>
    </row>
    <row r="14" spans="1:27" x14ac:dyDescent="0.25">
      <c r="A14" s="5"/>
      <c r="B14" s="5"/>
      <c r="C14" s="31" t="s">
        <v>210</v>
      </c>
      <c r="D14" s="31"/>
      <c r="E14" s="5"/>
      <c r="F14" s="4"/>
      <c r="G14" s="4"/>
      <c r="H14" s="4"/>
      <c r="I14" s="4"/>
      <c r="J14" s="5"/>
      <c r="K14" s="5"/>
      <c r="L14" s="5"/>
      <c r="M14" s="5"/>
      <c r="N14" s="5"/>
      <c r="O14" s="5"/>
      <c r="P14" s="18"/>
      <c r="Q14" s="18"/>
      <c r="R14" s="16"/>
      <c r="S14" s="17"/>
      <c r="U14" s="5"/>
      <c r="V14" s="5"/>
      <c r="W14" s="4"/>
      <c r="X14" s="14"/>
      <c r="Y14" s="14"/>
      <c r="Z14" s="14"/>
      <c r="AA14" s="5"/>
    </row>
    <row r="15" spans="1:27" x14ac:dyDescent="0.25">
      <c r="A15" s="17"/>
      <c r="B15" s="17"/>
      <c r="C15" s="32" t="s">
        <v>211</v>
      </c>
      <c r="D15" s="32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5"/>
      <c r="P15" s="18"/>
      <c r="Q15" s="18"/>
      <c r="R15" s="16"/>
      <c r="S15" s="17"/>
    </row>
    <row r="16" spans="1:27" x14ac:dyDescent="0.25">
      <c r="A16" s="17"/>
      <c r="B16" s="17"/>
      <c r="C16" s="31" t="s">
        <v>212</v>
      </c>
      <c r="D16" s="32"/>
      <c r="E16" s="17"/>
      <c r="F16" s="17"/>
      <c r="G16" s="17"/>
      <c r="H16" s="4"/>
      <c r="I16" s="17"/>
      <c r="J16" s="17"/>
      <c r="K16" s="17"/>
      <c r="L16" s="17"/>
      <c r="M16" s="17"/>
      <c r="N16" s="17"/>
      <c r="O16" s="5"/>
      <c r="P16" s="18"/>
      <c r="Q16" s="18"/>
      <c r="R16" s="16"/>
      <c r="S16" s="17"/>
      <c r="AA16" t="s">
        <v>35</v>
      </c>
    </row>
    <row r="17" spans="1:20" x14ac:dyDescent="0.25">
      <c r="A17" s="17"/>
      <c r="B17" s="17"/>
      <c r="C17" s="31" t="s">
        <v>213</v>
      </c>
      <c r="D17" s="32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"/>
      <c r="P17" s="18"/>
      <c r="Q17" s="18"/>
      <c r="R17" s="16"/>
      <c r="S17" s="17"/>
    </row>
    <row r="18" spans="1:20" x14ac:dyDescent="0.25">
      <c r="A18" s="17"/>
      <c r="B18" s="17"/>
      <c r="C18" s="31" t="s">
        <v>214</v>
      </c>
      <c r="D18" s="3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5"/>
      <c r="P18" s="18"/>
      <c r="Q18" s="18"/>
      <c r="R18" s="16"/>
      <c r="S18" s="17"/>
    </row>
    <row r="19" spans="1:20" x14ac:dyDescent="0.25">
      <c r="A19" s="5"/>
      <c r="B19" s="5"/>
      <c r="C19" s="5"/>
      <c r="D19" s="5"/>
      <c r="E19" s="5"/>
      <c r="F19" s="4"/>
      <c r="G19" s="4"/>
      <c r="H19" s="4"/>
      <c r="I19" s="4"/>
      <c r="J19" s="5"/>
      <c r="K19" s="5"/>
      <c r="L19" s="5"/>
      <c r="M19" s="5"/>
      <c r="N19" s="5"/>
      <c r="O19" s="5"/>
      <c r="P19" s="18"/>
      <c r="Q19" s="18"/>
      <c r="R19" s="16"/>
      <c r="S19" s="17"/>
    </row>
    <row r="20" spans="1:20" x14ac:dyDescent="0.25">
      <c r="A20" s="5"/>
      <c r="B20" s="5"/>
      <c r="C20" s="5"/>
      <c r="D20" s="27" t="s">
        <v>32</v>
      </c>
      <c r="E20" s="28">
        <v>0.25</v>
      </c>
      <c r="F20" s="28">
        <v>0.25</v>
      </c>
      <c r="G20" s="28">
        <v>0.06</v>
      </c>
      <c r="H20" s="28">
        <v>0.06</v>
      </c>
      <c r="I20" s="28">
        <v>0.06</v>
      </c>
      <c r="J20" s="27">
        <v>0.15</v>
      </c>
      <c r="K20" s="27">
        <v>0.15</v>
      </c>
      <c r="L20" s="27"/>
      <c r="M20" s="27">
        <v>0.02</v>
      </c>
      <c r="N20" s="29">
        <f>SUM(E20:M20)</f>
        <v>1.0000000000000002</v>
      </c>
      <c r="O20" s="17"/>
      <c r="P20" s="17"/>
      <c r="Q20" s="18"/>
      <c r="R20" s="16"/>
      <c r="S20" s="17"/>
    </row>
    <row r="21" spans="1:20" x14ac:dyDescent="0.25">
      <c r="A21" s="5"/>
      <c r="B21" s="5"/>
      <c r="C21" s="5"/>
      <c r="D21" s="15" t="s">
        <v>33</v>
      </c>
      <c r="E21" s="14">
        <f>AVERAGE(E23:E186)</f>
        <v>56.460365853658537</v>
      </c>
      <c r="F21" s="14">
        <f t="shared" ref="F21:K21" si="3">AVERAGE(F23:F186)</f>
        <v>63.478658536585364</v>
      </c>
      <c r="G21" s="14">
        <f t="shared" si="3"/>
        <v>68.341463414634148</v>
      </c>
      <c r="H21" s="14">
        <f t="shared" si="3"/>
        <v>69.621951219512198</v>
      </c>
      <c r="I21" s="14">
        <f t="shared" si="3"/>
        <v>49.506097560975611</v>
      </c>
      <c r="J21" s="14">
        <f t="shared" si="3"/>
        <v>92.496646341463475</v>
      </c>
      <c r="K21" s="14">
        <f t="shared" si="3"/>
        <v>94.747987804878008</v>
      </c>
      <c r="L21" s="14"/>
      <c r="M21" s="14">
        <f t="shared" ref="M21:N21" si="4">AVERAGE(M23:M186)</f>
        <v>91.223867595818845</v>
      </c>
      <c r="N21" s="14">
        <f t="shared" si="4"/>
        <v>71.144099303135889</v>
      </c>
      <c r="O21" s="17"/>
      <c r="P21" s="17"/>
      <c r="Q21" s="14"/>
      <c r="R21" s="16"/>
      <c r="S21" s="17"/>
    </row>
    <row r="22" spans="1:20" x14ac:dyDescent="0.25">
      <c r="A22" s="19" t="s">
        <v>0</v>
      </c>
      <c r="B22" s="19" t="s">
        <v>16</v>
      </c>
      <c r="C22" s="19" t="s">
        <v>1</v>
      </c>
      <c r="D22" s="19" t="s">
        <v>2</v>
      </c>
      <c r="E22" s="19" t="s">
        <v>5</v>
      </c>
      <c r="F22" s="19" t="s">
        <v>6</v>
      </c>
      <c r="G22" s="19" t="s">
        <v>10</v>
      </c>
      <c r="H22" s="19" t="s">
        <v>4</v>
      </c>
      <c r="I22" s="19" t="s">
        <v>11</v>
      </c>
      <c r="J22" s="19" t="s">
        <v>12</v>
      </c>
      <c r="K22" s="19" t="s">
        <v>13</v>
      </c>
      <c r="L22" s="19" t="s">
        <v>3</v>
      </c>
      <c r="M22" s="19" t="s">
        <v>34</v>
      </c>
      <c r="N22" s="19" t="s">
        <v>14</v>
      </c>
      <c r="O22" s="19" t="s">
        <v>216</v>
      </c>
      <c r="P22" s="19" t="s">
        <v>15</v>
      </c>
      <c r="Q22" s="19" t="s">
        <v>2</v>
      </c>
      <c r="R22" s="19" t="s">
        <v>1</v>
      </c>
      <c r="S22" s="19" t="s">
        <v>0</v>
      </c>
      <c r="T22" s="19" t="s">
        <v>16</v>
      </c>
    </row>
    <row r="23" spans="1:20" x14ac:dyDescent="0.25">
      <c r="A23" s="1">
        <v>1</v>
      </c>
      <c r="B23" s="1" t="s">
        <v>7</v>
      </c>
      <c r="C23" s="1">
        <v>13522001</v>
      </c>
      <c r="D23" s="1" t="s">
        <v>40</v>
      </c>
      <c r="E23" s="20">
        <v>59.5</v>
      </c>
      <c r="F23" s="21">
        <v>57.5</v>
      </c>
      <c r="G23" s="22">
        <v>65</v>
      </c>
      <c r="H23" s="22">
        <v>70</v>
      </c>
      <c r="I23" s="22">
        <v>30</v>
      </c>
      <c r="J23" s="22">
        <v>100.38</v>
      </c>
      <c r="K23" s="23">
        <v>88.79</v>
      </c>
      <c r="L23" s="1">
        <v>19</v>
      </c>
      <c r="M23" s="24">
        <f t="shared" ref="M23:M54" si="5">L23/28 * 100</f>
        <v>67.857142857142861</v>
      </c>
      <c r="N23" s="24">
        <f t="shared" ref="N23:N54" si="6" xml:space="preserve"> SUMPRODUCT($E$20:$M$20,E23:M23)</f>
        <v>68.882642857142855</v>
      </c>
      <c r="O23" s="25" t="s">
        <v>17</v>
      </c>
      <c r="P23" s="26" t="str">
        <f t="shared" ref="P23:P54" si="7">VLOOKUP(N23,$O$4:$P$10,2)</f>
        <v>B</v>
      </c>
      <c r="Q23" s="1" t="s">
        <v>40</v>
      </c>
      <c r="R23" s="1">
        <v>13522001</v>
      </c>
      <c r="S23" s="1">
        <v>1</v>
      </c>
      <c r="T23" s="1" t="s">
        <v>7</v>
      </c>
    </row>
    <row r="24" spans="1:20" x14ac:dyDescent="0.25">
      <c r="A24" s="1">
        <v>2</v>
      </c>
      <c r="B24" s="1" t="s">
        <v>7</v>
      </c>
      <c r="C24" s="1">
        <v>13522002</v>
      </c>
      <c r="D24" s="1" t="s">
        <v>41</v>
      </c>
      <c r="E24" s="20">
        <v>60.5</v>
      </c>
      <c r="F24" s="21">
        <v>79</v>
      </c>
      <c r="G24" s="22">
        <v>86</v>
      </c>
      <c r="H24" s="22">
        <v>86</v>
      </c>
      <c r="I24" s="22">
        <v>50</v>
      </c>
      <c r="J24" s="22">
        <v>104.9</v>
      </c>
      <c r="K24" s="23">
        <v>89.72</v>
      </c>
      <c r="L24" s="1">
        <v>27</v>
      </c>
      <c r="M24" s="24">
        <f t="shared" si="5"/>
        <v>96.428571428571431</v>
      </c>
      <c r="N24" s="24">
        <f t="shared" si="6"/>
        <v>79.316571428571422</v>
      </c>
      <c r="O24" s="25" t="s">
        <v>17</v>
      </c>
      <c r="P24" s="26" t="str">
        <f t="shared" si="7"/>
        <v>A</v>
      </c>
      <c r="Q24" s="1" t="s">
        <v>41</v>
      </c>
      <c r="R24" s="1">
        <v>13522002</v>
      </c>
      <c r="S24" s="1">
        <v>2</v>
      </c>
      <c r="T24" s="1" t="s">
        <v>7</v>
      </c>
    </row>
    <row r="25" spans="1:20" x14ac:dyDescent="0.25">
      <c r="A25" s="1">
        <v>3</v>
      </c>
      <c r="B25" s="1" t="s">
        <v>7</v>
      </c>
      <c r="C25" s="1">
        <v>13522003</v>
      </c>
      <c r="D25" s="1" t="s">
        <v>42</v>
      </c>
      <c r="E25" s="20">
        <v>51</v>
      </c>
      <c r="F25" s="21">
        <v>53</v>
      </c>
      <c r="G25" s="22">
        <v>65</v>
      </c>
      <c r="H25" s="22">
        <v>86</v>
      </c>
      <c r="I25" s="22">
        <v>35</v>
      </c>
      <c r="J25" s="22">
        <v>93.93</v>
      </c>
      <c r="K25" s="23">
        <v>92.84</v>
      </c>
      <c r="L25" s="1">
        <v>26</v>
      </c>
      <c r="M25" s="24">
        <f t="shared" si="5"/>
        <v>92.857142857142861</v>
      </c>
      <c r="N25" s="24">
        <f t="shared" si="6"/>
        <v>67.032642857142861</v>
      </c>
      <c r="O25" s="25" t="s">
        <v>20</v>
      </c>
      <c r="P25" s="26" t="str">
        <f t="shared" si="7"/>
        <v>BC</v>
      </c>
      <c r="Q25" s="1" t="s">
        <v>42</v>
      </c>
      <c r="R25" s="1">
        <v>13522003</v>
      </c>
      <c r="S25" s="1">
        <v>3</v>
      </c>
      <c r="T25" s="1" t="s">
        <v>7</v>
      </c>
    </row>
    <row r="26" spans="1:20" x14ac:dyDescent="0.25">
      <c r="A26" s="1">
        <v>4</v>
      </c>
      <c r="B26" s="1" t="s">
        <v>7</v>
      </c>
      <c r="C26" s="1">
        <v>13522004</v>
      </c>
      <c r="D26" s="1" t="s">
        <v>43</v>
      </c>
      <c r="E26" s="20">
        <v>37</v>
      </c>
      <c r="F26" s="21">
        <v>43</v>
      </c>
      <c r="G26" s="22">
        <v>75</v>
      </c>
      <c r="H26" s="22">
        <v>52</v>
      </c>
      <c r="I26" s="22">
        <v>22</v>
      </c>
      <c r="J26" s="22">
        <v>95.78</v>
      </c>
      <c r="K26" s="23">
        <v>101.43</v>
      </c>
      <c r="L26" s="1">
        <v>26</v>
      </c>
      <c r="M26" s="24">
        <f t="shared" si="5"/>
        <v>92.857142857142861</v>
      </c>
      <c r="N26" s="24">
        <f t="shared" si="6"/>
        <v>60.378642857142857</v>
      </c>
      <c r="O26" s="25" t="s">
        <v>17</v>
      </c>
      <c r="P26" s="26" t="str">
        <f t="shared" si="7"/>
        <v>BC</v>
      </c>
      <c r="Q26" s="1" t="s">
        <v>43</v>
      </c>
      <c r="R26" s="1">
        <v>13522004</v>
      </c>
      <c r="S26" s="1">
        <v>4</v>
      </c>
      <c r="T26" s="1" t="s">
        <v>7</v>
      </c>
    </row>
    <row r="27" spans="1:20" x14ac:dyDescent="0.25">
      <c r="A27" s="1">
        <v>5</v>
      </c>
      <c r="B27" s="1" t="s">
        <v>7</v>
      </c>
      <c r="C27" s="1">
        <v>13522005</v>
      </c>
      <c r="D27" s="1" t="s">
        <v>44</v>
      </c>
      <c r="E27" s="20">
        <v>77</v>
      </c>
      <c r="F27" s="21">
        <v>69.5</v>
      </c>
      <c r="G27" s="22">
        <v>75</v>
      </c>
      <c r="H27" s="22">
        <v>97</v>
      </c>
      <c r="I27" s="22">
        <v>47</v>
      </c>
      <c r="J27" s="22">
        <v>91.66</v>
      </c>
      <c r="K27" s="23">
        <v>92.84</v>
      </c>
      <c r="L27" s="1">
        <v>28</v>
      </c>
      <c r="M27" s="24">
        <f t="shared" si="5"/>
        <v>100</v>
      </c>
      <c r="N27" s="24">
        <f t="shared" si="6"/>
        <v>79.44</v>
      </c>
      <c r="O27" s="25" t="s">
        <v>18</v>
      </c>
      <c r="P27" s="26" t="str">
        <f t="shared" si="7"/>
        <v>A</v>
      </c>
      <c r="Q27" s="1" t="s">
        <v>44</v>
      </c>
      <c r="R27" s="1">
        <v>13522005</v>
      </c>
      <c r="S27" s="1">
        <v>5</v>
      </c>
      <c r="T27" s="1" t="s">
        <v>7</v>
      </c>
    </row>
    <row r="28" spans="1:20" x14ac:dyDescent="0.25">
      <c r="A28" s="1">
        <v>6</v>
      </c>
      <c r="B28" s="1" t="s">
        <v>7</v>
      </c>
      <c r="C28" s="1">
        <v>13522006</v>
      </c>
      <c r="D28" s="1" t="s">
        <v>45</v>
      </c>
      <c r="E28" s="20">
        <v>71</v>
      </c>
      <c r="F28" s="21">
        <v>87.5</v>
      </c>
      <c r="G28" s="22">
        <v>55.5</v>
      </c>
      <c r="H28" s="22">
        <v>73</v>
      </c>
      <c r="I28" s="22">
        <v>84</v>
      </c>
      <c r="J28" s="22">
        <v>94.59</v>
      </c>
      <c r="K28" s="23">
        <v>88.39</v>
      </c>
      <c r="L28" s="1">
        <v>28</v>
      </c>
      <c r="M28" s="24">
        <f t="shared" si="5"/>
        <v>100</v>
      </c>
      <c r="N28" s="24">
        <f t="shared" si="6"/>
        <v>81.822000000000003</v>
      </c>
      <c r="O28" s="25" t="s">
        <v>20</v>
      </c>
      <c r="P28" s="26" t="str">
        <f t="shared" si="7"/>
        <v>A</v>
      </c>
      <c r="Q28" s="1" t="s">
        <v>45</v>
      </c>
      <c r="R28" s="1">
        <v>13522006</v>
      </c>
      <c r="S28" s="1">
        <v>6</v>
      </c>
      <c r="T28" s="1" t="s">
        <v>7</v>
      </c>
    </row>
    <row r="29" spans="1:20" x14ac:dyDescent="0.25">
      <c r="A29" s="1">
        <v>7</v>
      </c>
      <c r="B29" s="1" t="s">
        <v>7</v>
      </c>
      <c r="C29" s="1">
        <v>13522007</v>
      </c>
      <c r="D29" s="1" t="s">
        <v>46</v>
      </c>
      <c r="E29" s="20">
        <v>71</v>
      </c>
      <c r="F29" s="21">
        <v>70.5</v>
      </c>
      <c r="G29" s="22">
        <v>67</v>
      </c>
      <c r="H29" s="22">
        <v>86</v>
      </c>
      <c r="I29" s="22">
        <v>56</v>
      </c>
      <c r="J29" s="22">
        <v>104.9</v>
      </c>
      <c r="K29" s="23">
        <v>88.39</v>
      </c>
      <c r="L29" s="1">
        <v>26</v>
      </c>
      <c r="M29" s="24">
        <f t="shared" si="5"/>
        <v>92.857142857142861</v>
      </c>
      <c r="N29" s="24">
        <f t="shared" si="6"/>
        <v>78.765642857142851</v>
      </c>
      <c r="O29" s="25" t="s">
        <v>19</v>
      </c>
      <c r="P29" s="26" t="str">
        <f t="shared" si="7"/>
        <v>A</v>
      </c>
      <c r="Q29" s="1" t="s">
        <v>46</v>
      </c>
      <c r="R29" s="1">
        <v>13522007</v>
      </c>
      <c r="S29" s="1">
        <v>7</v>
      </c>
      <c r="T29" s="1" t="s">
        <v>7</v>
      </c>
    </row>
    <row r="30" spans="1:20" x14ac:dyDescent="0.25">
      <c r="A30" s="1">
        <v>8</v>
      </c>
      <c r="B30" s="1" t="s">
        <v>7</v>
      </c>
      <c r="C30" s="1">
        <v>13522008</v>
      </c>
      <c r="D30" s="1" t="s">
        <v>47</v>
      </c>
      <c r="E30" s="20">
        <v>71</v>
      </c>
      <c r="F30" s="21">
        <v>63</v>
      </c>
      <c r="G30" s="22">
        <v>71</v>
      </c>
      <c r="H30" s="22">
        <v>60</v>
      </c>
      <c r="I30" s="22">
        <v>29</v>
      </c>
      <c r="J30" s="22">
        <v>79.099999999999994</v>
      </c>
      <c r="K30" s="23">
        <v>88.79</v>
      </c>
      <c r="L30" s="1">
        <v>25</v>
      </c>
      <c r="M30" s="24">
        <f t="shared" si="5"/>
        <v>89.285714285714292</v>
      </c>
      <c r="N30" s="24">
        <f t="shared" si="6"/>
        <v>70.069214285714295</v>
      </c>
      <c r="O30" s="25" t="s">
        <v>20</v>
      </c>
      <c r="P30" s="26" t="str">
        <f t="shared" si="7"/>
        <v>B</v>
      </c>
      <c r="Q30" s="1" t="s">
        <v>47</v>
      </c>
      <c r="R30" s="1">
        <v>13522008</v>
      </c>
      <c r="S30" s="1">
        <v>8</v>
      </c>
      <c r="T30" s="1" t="s">
        <v>7</v>
      </c>
    </row>
    <row r="31" spans="1:20" x14ac:dyDescent="0.25">
      <c r="A31" s="1">
        <v>9</v>
      </c>
      <c r="B31" s="1" t="s">
        <v>7</v>
      </c>
      <c r="C31" s="1">
        <v>13522009</v>
      </c>
      <c r="D31" s="1" t="s">
        <v>48</v>
      </c>
      <c r="E31" s="20">
        <v>48</v>
      </c>
      <c r="F31" s="21">
        <v>63</v>
      </c>
      <c r="G31" s="22">
        <v>71</v>
      </c>
      <c r="H31" s="22">
        <v>71</v>
      </c>
      <c r="I31" s="22">
        <v>57</v>
      </c>
      <c r="J31" s="22">
        <v>100.38</v>
      </c>
      <c r="K31" s="23">
        <v>85.23</v>
      </c>
      <c r="L31" s="1">
        <v>24</v>
      </c>
      <c r="M31" s="24">
        <f t="shared" si="5"/>
        <v>85.714285714285708</v>
      </c>
      <c r="N31" s="24">
        <f t="shared" si="6"/>
        <v>69.245785714285702</v>
      </c>
      <c r="O31" s="25" t="s">
        <v>204</v>
      </c>
      <c r="P31" s="26" t="str">
        <f t="shared" si="7"/>
        <v>B</v>
      </c>
      <c r="Q31" s="1" t="s">
        <v>48</v>
      </c>
      <c r="R31" s="1">
        <v>13522009</v>
      </c>
      <c r="S31" s="1">
        <v>9</v>
      </c>
      <c r="T31" s="1" t="s">
        <v>7</v>
      </c>
    </row>
    <row r="32" spans="1:20" x14ac:dyDescent="0.25">
      <c r="A32" s="1">
        <v>10</v>
      </c>
      <c r="B32" s="1" t="s">
        <v>7</v>
      </c>
      <c r="C32" s="1">
        <v>13522010</v>
      </c>
      <c r="D32" s="1" t="s">
        <v>49</v>
      </c>
      <c r="E32" s="20">
        <v>41</v>
      </c>
      <c r="F32" s="21">
        <v>56</v>
      </c>
      <c r="G32" s="22">
        <v>52.5</v>
      </c>
      <c r="H32" s="22">
        <v>56</v>
      </c>
      <c r="I32" s="22">
        <v>37</v>
      </c>
      <c r="J32" s="22">
        <v>92.41</v>
      </c>
      <c r="K32" s="23">
        <v>84.4</v>
      </c>
      <c r="L32" s="1">
        <v>26</v>
      </c>
      <c r="M32" s="24">
        <f t="shared" si="5"/>
        <v>92.857142857142861</v>
      </c>
      <c r="N32" s="24">
        <f t="shared" si="6"/>
        <v>61.358642857142847</v>
      </c>
      <c r="O32" s="25" t="s">
        <v>17</v>
      </c>
      <c r="P32" s="26" t="str">
        <f t="shared" si="7"/>
        <v>BC</v>
      </c>
      <c r="Q32" s="1" t="s">
        <v>49</v>
      </c>
      <c r="R32" s="1">
        <v>13522010</v>
      </c>
      <c r="S32" s="1">
        <v>10</v>
      </c>
      <c r="T32" s="1" t="s">
        <v>7</v>
      </c>
    </row>
    <row r="33" spans="1:20" x14ac:dyDescent="0.25">
      <c r="A33" s="1">
        <v>11</v>
      </c>
      <c r="B33" s="1" t="s">
        <v>7</v>
      </c>
      <c r="C33" s="1">
        <v>13522011</v>
      </c>
      <c r="D33" s="1" t="s">
        <v>50</v>
      </c>
      <c r="E33" s="20">
        <v>92</v>
      </c>
      <c r="F33" s="21">
        <v>68.5</v>
      </c>
      <c r="G33" s="22">
        <v>67</v>
      </c>
      <c r="H33" s="22">
        <v>98</v>
      </c>
      <c r="I33" s="22">
        <v>75</v>
      </c>
      <c r="J33" s="22">
        <v>93.93</v>
      </c>
      <c r="K33" s="23">
        <v>104.77</v>
      </c>
      <c r="L33" s="1">
        <v>26</v>
      </c>
      <c r="M33" s="24">
        <f t="shared" si="5"/>
        <v>92.857142857142861</v>
      </c>
      <c r="N33" s="24">
        <f t="shared" si="6"/>
        <v>86.187142857142845</v>
      </c>
      <c r="O33" s="25" t="s">
        <v>18</v>
      </c>
      <c r="P33" s="26" t="str">
        <f t="shared" si="7"/>
        <v>A</v>
      </c>
      <c r="Q33" s="1" t="s">
        <v>50</v>
      </c>
      <c r="R33" s="1">
        <v>13522011</v>
      </c>
      <c r="S33" s="1">
        <v>11</v>
      </c>
      <c r="T33" s="1" t="s">
        <v>7</v>
      </c>
    </row>
    <row r="34" spans="1:20" x14ac:dyDescent="0.25">
      <c r="A34" s="1">
        <v>12</v>
      </c>
      <c r="B34" s="1" t="s">
        <v>7</v>
      </c>
      <c r="C34" s="1">
        <v>13522012</v>
      </c>
      <c r="D34" s="1" t="s">
        <v>51</v>
      </c>
      <c r="E34" s="20">
        <v>49</v>
      </c>
      <c r="F34" s="21">
        <v>53.5</v>
      </c>
      <c r="G34" s="22">
        <v>67</v>
      </c>
      <c r="H34" s="22">
        <v>76</v>
      </c>
      <c r="I34" s="22">
        <v>79</v>
      </c>
      <c r="J34" s="22">
        <v>85.28</v>
      </c>
      <c r="K34" s="23">
        <v>94.98</v>
      </c>
      <c r="L34" s="1">
        <v>28</v>
      </c>
      <c r="M34" s="24">
        <f t="shared" si="5"/>
        <v>100</v>
      </c>
      <c r="N34" s="24">
        <f t="shared" si="6"/>
        <v>67.984000000000009</v>
      </c>
      <c r="O34" s="25" t="s">
        <v>17</v>
      </c>
      <c r="P34" s="26" t="str">
        <f t="shared" si="7"/>
        <v>BC</v>
      </c>
      <c r="Q34" s="1" t="s">
        <v>51</v>
      </c>
      <c r="R34" s="1">
        <v>13522012</v>
      </c>
      <c r="S34" s="1">
        <v>12</v>
      </c>
      <c r="T34" s="1" t="s">
        <v>7</v>
      </c>
    </row>
    <row r="35" spans="1:20" x14ac:dyDescent="0.25">
      <c r="A35" s="1">
        <v>13</v>
      </c>
      <c r="B35" s="1" t="s">
        <v>7</v>
      </c>
      <c r="C35" s="1">
        <v>13522013</v>
      </c>
      <c r="D35" s="1" t="s">
        <v>52</v>
      </c>
      <c r="E35" s="20">
        <v>66</v>
      </c>
      <c r="F35" s="21">
        <v>67.5</v>
      </c>
      <c r="G35" s="22">
        <v>75</v>
      </c>
      <c r="H35" s="22">
        <v>97</v>
      </c>
      <c r="I35" s="22">
        <v>83</v>
      </c>
      <c r="J35" s="22">
        <v>90.26</v>
      </c>
      <c r="K35" s="23">
        <v>106.19</v>
      </c>
      <c r="L35" s="1">
        <v>28</v>
      </c>
      <c r="M35" s="24">
        <f t="shared" si="5"/>
        <v>100</v>
      </c>
      <c r="N35" s="24">
        <f t="shared" si="6"/>
        <v>80.142499999999998</v>
      </c>
      <c r="O35" s="25" t="s">
        <v>20</v>
      </c>
      <c r="P35" s="26" t="str">
        <f t="shared" si="7"/>
        <v>A</v>
      </c>
      <c r="Q35" s="1" t="s">
        <v>52</v>
      </c>
      <c r="R35" s="1">
        <v>13522013</v>
      </c>
      <c r="S35" s="1">
        <v>13</v>
      </c>
      <c r="T35" s="1" t="s">
        <v>7</v>
      </c>
    </row>
    <row r="36" spans="1:20" x14ac:dyDescent="0.25">
      <c r="A36" s="1">
        <v>14</v>
      </c>
      <c r="B36" s="1" t="s">
        <v>7</v>
      </c>
      <c r="C36" s="1">
        <v>13522014</v>
      </c>
      <c r="D36" s="1" t="s">
        <v>53</v>
      </c>
      <c r="E36" s="20">
        <v>40</v>
      </c>
      <c r="F36" s="21">
        <v>73</v>
      </c>
      <c r="G36" s="22">
        <v>63</v>
      </c>
      <c r="H36" s="22">
        <v>59</v>
      </c>
      <c r="I36" s="22">
        <v>35</v>
      </c>
      <c r="J36" s="22">
        <v>94.33</v>
      </c>
      <c r="K36" s="23">
        <v>107.94</v>
      </c>
      <c r="L36" s="1">
        <v>28</v>
      </c>
      <c r="M36" s="24">
        <f t="shared" si="5"/>
        <v>100</v>
      </c>
      <c r="N36" s="24">
        <f t="shared" si="6"/>
        <v>70.010500000000008</v>
      </c>
      <c r="O36" s="25" t="s">
        <v>18</v>
      </c>
      <c r="P36" s="26" t="str">
        <f t="shared" si="7"/>
        <v>B</v>
      </c>
      <c r="Q36" s="1" t="s">
        <v>53</v>
      </c>
      <c r="R36" s="1">
        <v>13522014</v>
      </c>
      <c r="S36" s="1">
        <v>14</v>
      </c>
      <c r="T36" s="1" t="s">
        <v>7</v>
      </c>
    </row>
    <row r="37" spans="1:20" x14ac:dyDescent="0.25">
      <c r="A37" s="1">
        <v>15</v>
      </c>
      <c r="B37" s="1" t="s">
        <v>7</v>
      </c>
      <c r="C37" s="1">
        <v>13522015</v>
      </c>
      <c r="D37" s="1" t="s">
        <v>54</v>
      </c>
      <c r="E37" s="20">
        <v>67</v>
      </c>
      <c r="F37" s="21">
        <v>57</v>
      </c>
      <c r="G37" s="22">
        <v>69</v>
      </c>
      <c r="H37" s="22">
        <v>98</v>
      </c>
      <c r="I37" s="22">
        <v>60</v>
      </c>
      <c r="J37" s="22">
        <v>109.8</v>
      </c>
      <c r="K37" s="23">
        <v>92.84</v>
      </c>
      <c r="L37" s="1">
        <v>28</v>
      </c>
      <c r="M37" s="24">
        <f t="shared" si="5"/>
        <v>100</v>
      </c>
      <c r="N37" s="24">
        <f t="shared" si="6"/>
        <v>77.016000000000005</v>
      </c>
      <c r="O37" s="25" t="s">
        <v>20</v>
      </c>
      <c r="P37" s="26" t="str">
        <f t="shared" si="7"/>
        <v>AB</v>
      </c>
      <c r="Q37" s="1" t="s">
        <v>54</v>
      </c>
      <c r="R37" s="1">
        <v>13522015</v>
      </c>
      <c r="S37" s="1">
        <v>15</v>
      </c>
      <c r="T37" s="1" t="s">
        <v>7</v>
      </c>
    </row>
    <row r="38" spans="1:20" x14ac:dyDescent="0.25">
      <c r="A38" s="1">
        <v>16</v>
      </c>
      <c r="B38" s="1" t="s">
        <v>7</v>
      </c>
      <c r="C38" s="1">
        <v>13522016</v>
      </c>
      <c r="D38" s="1" t="s">
        <v>55</v>
      </c>
      <c r="E38" s="20">
        <v>63.5</v>
      </c>
      <c r="F38" s="21">
        <v>62</v>
      </c>
      <c r="G38" s="22">
        <v>29</v>
      </c>
      <c r="H38" s="22">
        <v>66</v>
      </c>
      <c r="I38" s="22">
        <v>48</v>
      </c>
      <c r="J38" s="22">
        <v>89.79</v>
      </c>
      <c r="K38" s="23">
        <v>88.79</v>
      </c>
      <c r="L38" s="1">
        <v>28</v>
      </c>
      <c r="M38" s="24">
        <f t="shared" si="5"/>
        <v>100</v>
      </c>
      <c r="N38" s="24">
        <f t="shared" si="6"/>
        <v>68.742000000000004</v>
      </c>
      <c r="O38" s="25" t="s">
        <v>20</v>
      </c>
      <c r="P38" s="26" t="str">
        <f t="shared" si="7"/>
        <v>B</v>
      </c>
      <c r="Q38" s="1" t="s">
        <v>55</v>
      </c>
      <c r="R38" s="1">
        <v>13522016</v>
      </c>
      <c r="S38" s="1">
        <v>16</v>
      </c>
      <c r="T38" s="1" t="s">
        <v>7</v>
      </c>
    </row>
    <row r="39" spans="1:20" x14ac:dyDescent="0.25">
      <c r="A39" s="1">
        <v>17</v>
      </c>
      <c r="B39" s="1" t="s">
        <v>7</v>
      </c>
      <c r="C39" s="1">
        <v>13522017</v>
      </c>
      <c r="D39" s="1" t="s">
        <v>56</v>
      </c>
      <c r="E39" s="20">
        <v>66.5</v>
      </c>
      <c r="F39" s="21">
        <v>0</v>
      </c>
      <c r="G39" s="22">
        <v>59</v>
      </c>
      <c r="H39" s="22">
        <v>60</v>
      </c>
      <c r="I39" s="22">
        <v>0</v>
      </c>
      <c r="J39" s="22">
        <v>96.85</v>
      </c>
      <c r="K39" s="23">
        <v>0</v>
      </c>
      <c r="L39" s="1">
        <v>18</v>
      </c>
      <c r="M39" s="24">
        <f t="shared" si="5"/>
        <v>64.285714285714292</v>
      </c>
      <c r="N39" s="24">
        <f t="shared" si="6"/>
        <v>39.578214285714282</v>
      </c>
      <c r="O39" s="25"/>
      <c r="P39" s="26" t="str">
        <f t="shared" si="7"/>
        <v>E</v>
      </c>
      <c r="Q39" s="1" t="s">
        <v>56</v>
      </c>
      <c r="R39" s="1">
        <v>13522017</v>
      </c>
      <c r="S39" s="1">
        <v>17</v>
      </c>
      <c r="T39" s="1" t="s">
        <v>7</v>
      </c>
    </row>
    <row r="40" spans="1:20" x14ac:dyDescent="0.25">
      <c r="A40" s="1">
        <v>18</v>
      </c>
      <c r="B40" s="1" t="s">
        <v>7</v>
      </c>
      <c r="C40" s="1">
        <v>13522018</v>
      </c>
      <c r="D40" s="1" t="s">
        <v>57</v>
      </c>
      <c r="E40" s="20">
        <v>52</v>
      </c>
      <c r="F40" s="21">
        <v>57.5</v>
      </c>
      <c r="G40" s="22">
        <v>98</v>
      </c>
      <c r="H40" s="22">
        <v>76</v>
      </c>
      <c r="I40" s="22">
        <v>59</v>
      </c>
      <c r="J40" s="22">
        <v>92.02</v>
      </c>
      <c r="K40" s="23">
        <v>87.48</v>
      </c>
      <c r="L40" s="1">
        <v>27</v>
      </c>
      <c r="M40" s="24">
        <f t="shared" si="5"/>
        <v>96.428571428571431</v>
      </c>
      <c r="N40" s="24">
        <f t="shared" si="6"/>
        <v>70.208571428571432</v>
      </c>
      <c r="O40" s="25" t="s">
        <v>205</v>
      </c>
      <c r="P40" s="26" t="str">
        <f t="shared" si="7"/>
        <v>B</v>
      </c>
      <c r="Q40" s="1" t="s">
        <v>57</v>
      </c>
      <c r="R40" s="1">
        <v>13522018</v>
      </c>
      <c r="S40" s="1">
        <v>18</v>
      </c>
      <c r="T40" s="1" t="s">
        <v>7</v>
      </c>
    </row>
    <row r="41" spans="1:20" x14ac:dyDescent="0.25">
      <c r="A41" s="1">
        <v>19</v>
      </c>
      <c r="B41" s="1" t="s">
        <v>7</v>
      </c>
      <c r="C41" s="1">
        <v>13522019</v>
      </c>
      <c r="D41" s="1" t="s">
        <v>58</v>
      </c>
      <c r="E41" s="20">
        <v>46</v>
      </c>
      <c r="F41" s="21">
        <v>62.5</v>
      </c>
      <c r="G41" s="22">
        <v>75</v>
      </c>
      <c r="H41" s="22">
        <v>43</v>
      </c>
      <c r="I41" s="22">
        <v>54</v>
      </c>
      <c r="J41" s="22">
        <v>94.05</v>
      </c>
      <c r="K41" s="23">
        <v>107.94</v>
      </c>
      <c r="L41" s="1">
        <v>28</v>
      </c>
      <c r="M41" s="24">
        <f t="shared" si="5"/>
        <v>100</v>
      </c>
      <c r="N41" s="24">
        <f t="shared" si="6"/>
        <v>69.743499999999997</v>
      </c>
      <c r="O41" s="25" t="s">
        <v>19</v>
      </c>
      <c r="P41" s="26" t="str">
        <f t="shared" si="7"/>
        <v>B</v>
      </c>
      <c r="Q41" s="1" t="s">
        <v>58</v>
      </c>
      <c r="R41" s="1">
        <v>13522019</v>
      </c>
      <c r="S41" s="1">
        <v>19</v>
      </c>
      <c r="T41" s="1" t="s">
        <v>7</v>
      </c>
    </row>
    <row r="42" spans="1:20" x14ac:dyDescent="0.25">
      <c r="A42" s="1">
        <v>20</v>
      </c>
      <c r="B42" s="1" t="s">
        <v>7</v>
      </c>
      <c r="C42" s="1">
        <v>13522020</v>
      </c>
      <c r="D42" s="1" t="s">
        <v>59</v>
      </c>
      <c r="E42" s="20">
        <v>90</v>
      </c>
      <c r="F42" s="21">
        <v>83.5</v>
      </c>
      <c r="G42" s="22">
        <v>100</v>
      </c>
      <c r="H42" s="22">
        <v>86</v>
      </c>
      <c r="I42" s="22">
        <v>61</v>
      </c>
      <c r="J42" s="22">
        <v>85.64</v>
      </c>
      <c r="K42" s="23">
        <v>95.72</v>
      </c>
      <c r="L42" s="1">
        <v>28</v>
      </c>
      <c r="M42" s="24">
        <f t="shared" si="5"/>
        <v>100</v>
      </c>
      <c r="N42" s="24">
        <f t="shared" si="6"/>
        <v>87.399000000000001</v>
      </c>
      <c r="O42" s="25" t="s">
        <v>18</v>
      </c>
      <c r="P42" s="26" t="str">
        <f t="shared" si="7"/>
        <v>A</v>
      </c>
      <c r="Q42" s="1" t="s">
        <v>59</v>
      </c>
      <c r="R42" s="1">
        <v>13522020</v>
      </c>
      <c r="S42" s="1">
        <v>20</v>
      </c>
      <c r="T42" s="1" t="s">
        <v>7</v>
      </c>
    </row>
    <row r="43" spans="1:20" x14ac:dyDescent="0.25">
      <c r="A43" s="1">
        <v>21</v>
      </c>
      <c r="B43" s="1" t="s">
        <v>7</v>
      </c>
      <c r="C43" s="1">
        <v>13522021</v>
      </c>
      <c r="D43" s="1" t="s">
        <v>60</v>
      </c>
      <c r="E43" s="20">
        <v>45</v>
      </c>
      <c r="F43" s="21">
        <v>50</v>
      </c>
      <c r="G43" s="22">
        <v>87.5</v>
      </c>
      <c r="H43" s="22">
        <v>64</v>
      </c>
      <c r="I43" s="22">
        <v>57</v>
      </c>
      <c r="J43" s="22">
        <v>94.05</v>
      </c>
      <c r="K43" s="23">
        <v>110.36</v>
      </c>
      <c r="L43" s="1">
        <v>27</v>
      </c>
      <c r="M43" s="24">
        <f t="shared" si="5"/>
        <v>96.428571428571431</v>
      </c>
      <c r="N43" s="24">
        <f t="shared" si="6"/>
        <v>68.850071428571439</v>
      </c>
      <c r="O43" s="25" t="s">
        <v>20</v>
      </c>
      <c r="P43" s="26" t="str">
        <f t="shared" si="7"/>
        <v>B</v>
      </c>
      <c r="Q43" s="1" t="s">
        <v>60</v>
      </c>
      <c r="R43" s="1">
        <v>13522021</v>
      </c>
      <c r="S43" s="1">
        <v>21</v>
      </c>
      <c r="T43" s="1" t="s">
        <v>7</v>
      </c>
    </row>
    <row r="44" spans="1:20" x14ac:dyDescent="0.25">
      <c r="A44" s="1">
        <v>22</v>
      </c>
      <c r="B44" s="1" t="s">
        <v>7</v>
      </c>
      <c r="C44" s="1">
        <v>13522022</v>
      </c>
      <c r="D44" s="1" t="s">
        <v>61</v>
      </c>
      <c r="E44" s="20">
        <v>62</v>
      </c>
      <c r="F44" s="21">
        <v>66</v>
      </c>
      <c r="G44" s="22">
        <v>66</v>
      </c>
      <c r="H44" s="22">
        <v>86</v>
      </c>
      <c r="I44" s="22">
        <v>45</v>
      </c>
      <c r="J44" s="22">
        <v>107.73</v>
      </c>
      <c r="K44" s="23">
        <v>100.47</v>
      </c>
      <c r="L44" s="1">
        <v>25</v>
      </c>
      <c r="M44" s="24">
        <f t="shared" si="5"/>
        <v>89.285714285714292</v>
      </c>
      <c r="N44" s="24">
        <f t="shared" si="6"/>
        <v>76.835714285714303</v>
      </c>
      <c r="O44" s="25" t="s">
        <v>18</v>
      </c>
      <c r="P44" s="26" t="str">
        <f t="shared" si="7"/>
        <v>AB</v>
      </c>
      <c r="Q44" s="1" t="s">
        <v>61</v>
      </c>
      <c r="R44" s="1">
        <v>13522022</v>
      </c>
      <c r="S44" s="1">
        <v>22</v>
      </c>
      <c r="T44" s="1" t="s">
        <v>7</v>
      </c>
    </row>
    <row r="45" spans="1:20" x14ac:dyDescent="0.25">
      <c r="A45" s="1">
        <v>23</v>
      </c>
      <c r="B45" s="1" t="s">
        <v>7</v>
      </c>
      <c r="C45" s="1">
        <v>13522024</v>
      </c>
      <c r="D45" s="1" t="s">
        <v>62</v>
      </c>
      <c r="E45" s="20">
        <v>78</v>
      </c>
      <c r="F45" s="21">
        <v>73.5</v>
      </c>
      <c r="G45" s="22">
        <v>75</v>
      </c>
      <c r="H45" s="22">
        <v>95</v>
      </c>
      <c r="I45" s="22">
        <v>75</v>
      </c>
      <c r="J45" s="22">
        <v>104.9</v>
      </c>
      <c r="K45" s="23">
        <v>97.36</v>
      </c>
      <c r="L45" s="1">
        <v>23</v>
      </c>
      <c r="M45" s="24">
        <f t="shared" si="5"/>
        <v>82.142857142857139</v>
      </c>
      <c r="N45" s="24">
        <f t="shared" si="6"/>
        <v>84.55685714285714</v>
      </c>
      <c r="O45" s="25" t="s">
        <v>18</v>
      </c>
      <c r="P45" s="26" t="str">
        <f t="shared" si="7"/>
        <v>A</v>
      </c>
      <c r="Q45" s="1" t="s">
        <v>62</v>
      </c>
      <c r="R45" s="1">
        <v>13522024</v>
      </c>
      <c r="S45" s="1">
        <v>23</v>
      </c>
      <c r="T45" s="1" t="s">
        <v>7</v>
      </c>
    </row>
    <row r="46" spans="1:20" x14ac:dyDescent="0.25">
      <c r="A46" s="1">
        <v>24</v>
      </c>
      <c r="B46" s="1" t="s">
        <v>7</v>
      </c>
      <c r="C46" s="1">
        <v>13522025</v>
      </c>
      <c r="D46" s="1" t="s">
        <v>63</v>
      </c>
      <c r="E46" s="20">
        <v>66</v>
      </c>
      <c r="F46" s="21">
        <v>66</v>
      </c>
      <c r="G46" s="22">
        <v>65</v>
      </c>
      <c r="H46" s="22">
        <v>93</v>
      </c>
      <c r="I46" s="22">
        <v>61</v>
      </c>
      <c r="J46" s="22">
        <v>85.28</v>
      </c>
      <c r="K46" s="23">
        <v>95.05</v>
      </c>
      <c r="L46" s="1">
        <v>28</v>
      </c>
      <c r="M46" s="24">
        <f t="shared" si="5"/>
        <v>100</v>
      </c>
      <c r="N46" s="24">
        <f t="shared" si="6"/>
        <v>75.189499999999995</v>
      </c>
      <c r="O46" s="25" t="s">
        <v>17</v>
      </c>
      <c r="P46" s="26" t="str">
        <f t="shared" si="7"/>
        <v>AB</v>
      </c>
      <c r="Q46" s="1" t="s">
        <v>63</v>
      </c>
      <c r="R46" s="1">
        <v>13522025</v>
      </c>
      <c r="S46" s="1">
        <v>24</v>
      </c>
      <c r="T46" s="1" t="s">
        <v>7</v>
      </c>
    </row>
    <row r="47" spans="1:20" x14ac:dyDescent="0.25">
      <c r="A47" s="1">
        <v>25</v>
      </c>
      <c r="B47" s="1" t="s">
        <v>7</v>
      </c>
      <c r="C47" s="1">
        <v>13522026</v>
      </c>
      <c r="D47" s="1" t="s">
        <v>64</v>
      </c>
      <c r="E47" s="20">
        <v>56</v>
      </c>
      <c r="F47" s="21">
        <v>62.5</v>
      </c>
      <c r="G47" s="22">
        <v>70</v>
      </c>
      <c r="H47" s="22">
        <v>38</v>
      </c>
      <c r="I47" s="22">
        <v>40</v>
      </c>
      <c r="J47" s="22">
        <v>89.73</v>
      </c>
      <c r="K47" s="23">
        <v>93.5</v>
      </c>
      <c r="L47" s="1">
        <v>25</v>
      </c>
      <c r="M47" s="24">
        <f t="shared" si="5"/>
        <v>89.285714285714292</v>
      </c>
      <c r="N47" s="24">
        <f t="shared" si="6"/>
        <v>67.775214285714299</v>
      </c>
      <c r="O47" s="25" t="s">
        <v>17</v>
      </c>
      <c r="P47" s="26" t="str">
        <f t="shared" si="7"/>
        <v>BC</v>
      </c>
      <c r="Q47" s="1" t="s">
        <v>64</v>
      </c>
      <c r="R47" s="1">
        <v>13522026</v>
      </c>
      <c r="S47" s="1">
        <v>25</v>
      </c>
      <c r="T47" s="1" t="s">
        <v>7</v>
      </c>
    </row>
    <row r="48" spans="1:20" x14ac:dyDescent="0.25">
      <c r="A48" s="1">
        <v>26</v>
      </c>
      <c r="B48" s="1" t="s">
        <v>7</v>
      </c>
      <c r="C48" s="1">
        <v>13522027</v>
      </c>
      <c r="D48" s="1" t="s">
        <v>65</v>
      </c>
      <c r="E48" s="20">
        <v>70.5</v>
      </c>
      <c r="F48" s="21">
        <v>54.5</v>
      </c>
      <c r="G48" s="22">
        <v>71</v>
      </c>
      <c r="H48" s="22">
        <v>79</v>
      </c>
      <c r="I48" s="22">
        <v>34</v>
      </c>
      <c r="J48" s="22">
        <v>93.93</v>
      </c>
      <c r="K48" s="23">
        <v>108.82</v>
      </c>
      <c r="L48" s="1">
        <v>28</v>
      </c>
      <c r="M48" s="24">
        <f t="shared" si="5"/>
        <v>100</v>
      </c>
      <c r="N48" s="24">
        <f t="shared" si="6"/>
        <v>74.702500000000001</v>
      </c>
      <c r="O48" s="25" t="s">
        <v>20</v>
      </c>
      <c r="P48" s="26" t="str">
        <f t="shared" si="7"/>
        <v>AB</v>
      </c>
      <c r="Q48" s="1" t="s">
        <v>65</v>
      </c>
      <c r="R48" s="1">
        <v>13522027</v>
      </c>
      <c r="S48" s="1">
        <v>26</v>
      </c>
      <c r="T48" s="1" t="s">
        <v>7</v>
      </c>
    </row>
    <row r="49" spans="1:20" x14ac:dyDescent="0.25">
      <c r="A49" s="1">
        <v>27</v>
      </c>
      <c r="B49" s="1" t="s">
        <v>7</v>
      </c>
      <c r="C49" s="1">
        <v>13522028</v>
      </c>
      <c r="D49" s="1" t="s">
        <v>66</v>
      </c>
      <c r="E49" s="20">
        <v>42</v>
      </c>
      <c r="F49" s="21">
        <v>66</v>
      </c>
      <c r="G49" s="22">
        <v>51</v>
      </c>
      <c r="H49" s="22">
        <v>62</v>
      </c>
      <c r="I49" s="22">
        <v>33</v>
      </c>
      <c r="J49" s="22">
        <v>89.73</v>
      </c>
      <c r="K49" s="23">
        <v>92.43</v>
      </c>
      <c r="L49" s="1">
        <v>27</v>
      </c>
      <c r="M49" s="24">
        <f t="shared" si="5"/>
        <v>96.428571428571431</v>
      </c>
      <c r="N49" s="24">
        <f t="shared" si="6"/>
        <v>65.01257142857142</v>
      </c>
      <c r="O49" s="25" t="s">
        <v>17</v>
      </c>
      <c r="P49" s="26" t="str">
        <f t="shared" si="7"/>
        <v>BC</v>
      </c>
      <c r="Q49" s="1" t="s">
        <v>66</v>
      </c>
      <c r="R49" s="1">
        <v>13522028</v>
      </c>
      <c r="S49" s="1">
        <v>27</v>
      </c>
      <c r="T49" s="1" t="s">
        <v>7</v>
      </c>
    </row>
    <row r="50" spans="1:20" x14ac:dyDescent="0.25">
      <c r="A50" s="1">
        <v>28</v>
      </c>
      <c r="B50" s="1" t="s">
        <v>7</v>
      </c>
      <c r="C50" s="1">
        <v>13522029</v>
      </c>
      <c r="D50" s="1" t="s">
        <v>67</v>
      </c>
      <c r="E50" s="20">
        <v>75</v>
      </c>
      <c r="F50" s="21">
        <v>87</v>
      </c>
      <c r="G50" s="22">
        <v>96</v>
      </c>
      <c r="H50" s="22">
        <v>85</v>
      </c>
      <c r="I50" s="22">
        <v>80</v>
      </c>
      <c r="J50" s="22">
        <v>95.1</v>
      </c>
      <c r="K50" s="23">
        <v>100.61</v>
      </c>
      <c r="L50" s="1">
        <v>25</v>
      </c>
      <c r="M50" s="24">
        <f t="shared" si="5"/>
        <v>89.285714285714292</v>
      </c>
      <c r="N50" s="24">
        <f t="shared" si="6"/>
        <v>87.302214285714285</v>
      </c>
      <c r="O50" s="25" t="s">
        <v>18</v>
      </c>
      <c r="P50" s="26" t="str">
        <f t="shared" si="7"/>
        <v>A</v>
      </c>
      <c r="Q50" s="1" t="s">
        <v>67</v>
      </c>
      <c r="R50" s="1">
        <v>13522029</v>
      </c>
      <c r="S50" s="1">
        <v>28</v>
      </c>
      <c r="T50" s="1" t="s">
        <v>7</v>
      </c>
    </row>
    <row r="51" spans="1:20" x14ac:dyDescent="0.25">
      <c r="A51" s="1">
        <v>29</v>
      </c>
      <c r="B51" s="1" t="s">
        <v>7</v>
      </c>
      <c r="C51" s="1">
        <v>13522030</v>
      </c>
      <c r="D51" s="1" t="s">
        <v>68</v>
      </c>
      <c r="E51" s="20">
        <v>73.5</v>
      </c>
      <c r="F51" s="21">
        <v>67</v>
      </c>
      <c r="G51" s="22">
        <v>53</v>
      </c>
      <c r="H51" s="22">
        <v>66</v>
      </c>
      <c r="I51" s="22">
        <v>57</v>
      </c>
      <c r="J51" s="22">
        <v>70.86</v>
      </c>
      <c r="K51" s="23">
        <v>92.43</v>
      </c>
      <c r="L51" s="1">
        <v>28</v>
      </c>
      <c r="M51" s="24">
        <f t="shared" si="5"/>
        <v>100</v>
      </c>
      <c r="N51" s="24">
        <f t="shared" si="6"/>
        <v>72.1785</v>
      </c>
      <c r="O51" s="25" t="s">
        <v>20</v>
      </c>
      <c r="P51" s="26" t="str">
        <f t="shared" si="7"/>
        <v>B</v>
      </c>
      <c r="Q51" s="1" t="s">
        <v>68</v>
      </c>
      <c r="R51" s="1">
        <v>13522030</v>
      </c>
      <c r="S51" s="1">
        <v>29</v>
      </c>
      <c r="T51" s="1" t="s">
        <v>7</v>
      </c>
    </row>
    <row r="52" spans="1:20" x14ac:dyDescent="0.25">
      <c r="A52" s="1">
        <v>30</v>
      </c>
      <c r="B52" s="1" t="s">
        <v>7</v>
      </c>
      <c r="C52" s="1">
        <v>13522031</v>
      </c>
      <c r="D52" s="1" t="s">
        <v>69</v>
      </c>
      <c r="E52" s="20">
        <v>74.5</v>
      </c>
      <c r="F52" s="21">
        <v>76</v>
      </c>
      <c r="G52" s="22">
        <v>96</v>
      </c>
      <c r="H52" s="22">
        <v>78</v>
      </c>
      <c r="I52" s="22">
        <v>73</v>
      </c>
      <c r="J52" s="22">
        <v>92.02</v>
      </c>
      <c r="K52" s="23">
        <v>105.91</v>
      </c>
      <c r="L52" s="1">
        <v>26</v>
      </c>
      <c r="M52" s="24">
        <f t="shared" si="5"/>
        <v>92.857142857142861</v>
      </c>
      <c r="N52" s="24">
        <f t="shared" si="6"/>
        <v>83.991642857142864</v>
      </c>
      <c r="O52" s="25" t="s">
        <v>17</v>
      </c>
      <c r="P52" s="26" t="str">
        <f t="shared" si="7"/>
        <v>A</v>
      </c>
      <c r="Q52" s="1" t="s">
        <v>69</v>
      </c>
      <c r="R52" s="1">
        <v>13522031</v>
      </c>
      <c r="S52" s="1">
        <v>30</v>
      </c>
      <c r="T52" s="1" t="s">
        <v>7</v>
      </c>
    </row>
    <row r="53" spans="1:20" x14ac:dyDescent="0.25">
      <c r="A53" s="1">
        <v>31</v>
      </c>
      <c r="B53" s="1" t="s">
        <v>7</v>
      </c>
      <c r="C53" s="1">
        <v>13522032</v>
      </c>
      <c r="D53" s="1" t="s">
        <v>70</v>
      </c>
      <c r="E53" s="20">
        <v>24</v>
      </c>
      <c r="F53" s="21">
        <v>60</v>
      </c>
      <c r="G53" s="22">
        <v>61</v>
      </c>
      <c r="H53" s="22">
        <v>78</v>
      </c>
      <c r="I53" s="22">
        <v>64</v>
      </c>
      <c r="J53" s="22">
        <v>109.8</v>
      </c>
      <c r="K53" s="23">
        <v>96.55</v>
      </c>
      <c r="L53" s="1">
        <v>26</v>
      </c>
      <c r="M53" s="24">
        <f t="shared" si="5"/>
        <v>92.857142857142861</v>
      </c>
      <c r="N53" s="24">
        <f t="shared" si="6"/>
        <v>65.989642857142854</v>
      </c>
      <c r="O53" s="25" t="s">
        <v>17</v>
      </c>
      <c r="P53" s="26" t="str">
        <f t="shared" si="7"/>
        <v>BC</v>
      </c>
      <c r="Q53" s="1" t="s">
        <v>70</v>
      </c>
      <c r="R53" s="1">
        <v>13522032</v>
      </c>
      <c r="S53" s="1">
        <v>31</v>
      </c>
      <c r="T53" s="1" t="s">
        <v>7</v>
      </c>
    </row>
    <row r="54" spans="1:20" x14ac:dyDescent="0.25">
      <c r="A54" s="1">
        <v>32</v>
      </c>
      <c r="B54" s="1" t="s">
        <v>7</v>
      </c>
      <c r="C54" s="1">
        <v>13522033</v>
      </c>
      <c r="D54" s="1" t="s">
        <v>71</v>
      </c>
      <c r="E54" s="20">
        <v>85.5</v>
      </c>
      <c r="F54" s="21">
        <v>56.5</v>
      </c>
      <c r="G54" s="22">
        <v>65</v>
      </c>
      <c r="H54" s="22">
        <v>93</v>
      </c>
      <c r="I54" s="22">
        <v>81</v>
      </c>
      <c r="J54" s="22">
        <v>74.290000000000006</v>
      </c>
      <c r="K54" s="23">
        <v>92.43</v>
      </c>
      <c r="L54" s="1">
        <v>28</v>
      </c>
      <c r="M54" s="24">
        <f t="shared" si="5"/>
        <v>100</v>
      </c>
      <c r="N54" s="24">
        <f t="shared" si="6"/>
        <v>76.847999999999999</v>
      </c>
      <c r="O54" s="25" t="s">
        <v>19</v>
      </c>
      <c r="P54" s="26" t="str">
        <f t="shared" si="7"/>
        <v>AB</v>
      </c>
      <c r="Q54" s="1" t="s">
        <v>71</v>
      </c>
      <c r="R54" s="1">
        <v>13522033</v>
      </c>
      <c r="S54" s="1">
        <v>32</v>
      </c>
      <c r="T54" s="1" t="s">
        <v>7</v>
      </c>
    </row>
    <row r="55" spans="1:20" x14ac:dyDescent="0.25">
      <c r="A55" s="1">
        <v>33</v>
      </c>
      <c r="B55" s="1" t="s">
        <v>7</v>
      </c>
      <c r="C55" s="1">
        <v>13522034</v>
      </c>
      <c r="D55" s="1" t="s">
        <v>72</v>
      </c>
      <c r="E55" s="20">
        <v>42</v>
      </c>
      <c r="F55" s="21">
        <v>61.5</v>
      </c>
      <c r="G55" s="22">
        <v>56</v>
      </c>
      <c r="H55" s="22">
        <v>85</v>
      </c>
      <c r="I55" s="22">
        <v>37</v>
      </c>
      <c r="J55" s="22">
        <v>94.59</v>
      </c>
      <c r="K55" s="23">
        <v>89.72</v>
      </c>
      <c r="L55" s="1">
        <v>27</v>
      </c>
      <c r="M55" s="24">
        <f t="shared" ref="M55:M86" si="8">L55/28 * 100</f>
        <v>96.428571428571431</v>
      </c>
      <c r="N55" s="24">
        <f t="shared" ref="N55:N86" si="9" xml:space="preserve"> SUMPRODUCT($E$20:$M$20,E55:M55)</f>
        <v>66.130071428571426</v>
      </c>
      <c r="O55" s="25" t="s">
        <v>19</v>
      </c>
      <c r="P55" s="26" t="str">
        <f t="shared" ref="P55:P86" si="10">VLOOKUP(N55,$O$4:$P$10,2)</f>
        <v>BC</v>
      </c>
      <c r="Q55" s="1" t="s">
        <v>72</v>
      </c>
      <c r="R55" s="1">
        <v>13522034</v>
      </c>
      <c r="S55" s="1">
        <v>33</v>
      </c>
      <c r="T55" s="1" t="s">
        <v>7</v>
      </c>
    </row>
    <row r="56" spans="1:20" x14ac:dyDescent="0.25">
      <c r="A56" s="1">
        <v>34</v>
      </c>
      <c r="B56" s="1" t="s">
        <v>7</v>
      </c>
      <c r="C56" s="1">
        <v>13522035</v>
      </c>
      <c r="D56" s="1" t="s">
        <v>73</v>
      </c>
      <c r="E56" s="20">
        <v>36.5</v>
      </c>
      <c r="F56" s="21">
        <v>61</v>
      </c>
      <c r="G56" s="22">
        <v>61</v>
      </c>
      <c r="H56" s="22">
        <v>79</v>
      </c>
      <c r="I56" s="22">
        <v>51</v>
      </c>
      <c r="J56" s="22">
        <v>85.28</v>
      </c>
      <c r="K56" s="23">
        <v>89.86</v>
      </c>
      <c r="L56" s="1">
        <v>27</v>
      </c>
      <c r="M56" s="24">
        <f t="shared" si="8"/>
        <v>96.428571428571431</v>
      </c>
      <c r="N56" s="24">
        <f t="shared" si="9"/>
        <v>64.034571428571425</v>
      </c>
      <c r="O56" s="25" t="s">
        <v>19</v>
      </c>
      <c r="P56" s="26" t="str">
        <f t="shared" si="10"/>
        <v>BC</v>
      </c>
      <c r="Q56" s="1" t="s">
        <v>73</v>
      </c>
      <c r="R56" s="1">
        <v>13522035</v>
      </c>
      <c r="S56" s="1">
        <v>34</v>
      </c>
      <c r="T56" s="1" t="s">
        <v>7</v>
      </c>
    </row>
    <row r="57" spans="1:20" x14ac:dyDescent="0.25">
      <c r="A57" s="1">
        <v>35</v>
      </c>
      <c r="B57" s="1" t="s">
        <v>7</v>
      </c>
      <c r="C57" s="1">
        <v>13522036</v>
      </c>
      <c r="D57" s="1" t="s">
        <v>74</v>
      </c>
      <c r="E57" s="20">
        <v>39</v>
      </c>
      <c r="F57" s="21">
        <v>59.5</v>
      </c>
      <c r="G57" s="22">
        <v>65</v>
      </c>
      <c r="H57" s="22">
        <v>52</v>
      </c>
      <c r="I57" s="22">
        <v>29</v>
      </c>
      <c r="J57" s="22">
        <v>89.79</v>
      </c>
      <c r="K57" s="23">
        <v>97.5</v>
      </c>
      <c r="L57" s="1">
        <v>28</v>
      </c>
      <c r="M57" s="24">
        <f t="shared" si="8"/>
        <v>100</v>
      </c>
      <c r="N57" s="24">
        <f t="shared" si="9"/>
        <v>63.478499999999997</v>
      </c>
      <c r="O57" s="25" t="s">
        <v>17</v>
      </c>
      <c r="P57" s="26" t="str">
        <f t="shared" si="10"/>
        <v>BC</v>
      </c>
      <c r="Q57" s="1" t="s">
        <v>74</v>
      </c>
      <c r="R57" s="1">
        <v>13522036</v>
      </c>
      <c r="S57" s="1">
        <v>35</v>
      </c>
      <c r="T57" s="1" t="s">
        <v>7</v>
      </c>
    </row>
    <row r="58" spans="1:20" x14ac:dyDescent="0.25">
      <c r="A58" s="1">
        <v>36</v>
      </c>
      <c r="B58" s="1" t="s">
        <v>7</v>
      </c>
      <c r="C58" s="1">
        <v>13522037</v>
      </c>
      <c r="D58" s="1" t="s">
        <v>75</v>
      </c>
      <c r="E58" s="20">
        <v>70</v>
      </c>
      <c r="F58" s="21">
        <v>73</v>
      </c>
      <c r="G58" s="22">
        <v>63</v>
      </c>
      <c r="H58" s="22">
        <v>66</v>
      </c>
      <c r="I58" s="22">
        <v>67</v>
      </c>
      <c r="J58" s="22">
        <v>108.9</v>
      </c>
      <c r="K58" s="23">
        <v>93.01</v>
      </c>
      <c r="L58" s="1">
        <v>22</v>
      </c>
      <c r="M58" s="24">
        <f t="shared" si="8"/>
        <v>78.571428571428569</v>
      </c>
      <c r="N58" s="24">
        <f t="shared" si="9"/>
        <v>79.367928571428578</v>
      </c>
      <c r="O58" s="25" t="s">
        <v>20</v>
      </c>
      <c r="P58" s="26" t="str">
        <f t="shared" si="10"/>
        <v>A</v>
      </c>
      <c r="Q58" s="1" t="s">
        <v>75</v>
      </c>
      <c r="R58" s="1">
        <v>13522037</v>
      </c>
      <c r="S58" s="1">
        <v>36</v>
      </c>
      <c r="T58" s="1" t="s">
        <v>7</v>
      </c>
    </row>
    <row r="59" spans="1:20" x14ac:dyDescent="0.25">
      <c r="A59" s="1">
        <v>37</v>
      </c>
      <c r="B59" s="1" t="s">
        <v>7</v>
      </c>
      <c r="C59" s="1">
        <v>13522038</v>
      </c>
      <c r="D59" s="1" t="s">
        <v>76</v>
      </c>
      <c r="E59" s="20">
        <v>81</v>
      </c>
      <c r="F59" s="21">
        <v>73.5</v>
      </c>
      <c r="G59" s="22">
        <v>75</v>
      </c>
      <c r="H59" s="22">
        <v>94</v>
      </c>
      <c r="I59" s="22">
        <v>52</v>
      </c>
      <c r="J59" s="22">
        <v>95.78</v>
      </c>
      <c r="K59" s="23">
        <v>97.89</v>
      </c>
      <c r="L59" s="1">
        <v>26</v>
      </c>
      <c r="M59" s="24">
        <f t="shared" si="8"/>
        <v>92.857142857142861</v>
      </c>
      <c r="N59" s="24">
        <f t="shared" si="9"/>
        <v>82.792642857142852</v>
      </c>
      <c r="O59" s="25" t="s">
        <v>18</v>
      </c>
      <c r="P59" s="26" t="str">
        <f t="shared" si="10"/>
        <v>A</v>
      </c>
      <c r="Q59" s="1" t="s">
        <v>76</v>
      </c>
      <c r="R59" s="1">
        <v>13522038</v>
      </c>
      <c r="S59" s="1">
        <v>37</v>
      </c>
      <c r="T59" s="1" t="s">
        <v>7</v>
      </c>
    </row>
    <row r="60" spans="1:20" x14ac:dyDescent="0.25">
      <c r="A60" s="1">
        <v>38</v>
      </c>
      <c r="B60" s="1" t="s">
        <v>7</v>
      </c>
      <c r="C60" s="1">
        <v>13522039</v>
      </c>
      <c r="D60" s="1" t="s">
        <v>77</v>
      </c>
      <c r="E60" s="20">
        <v>46</v>
      </c>
      <c r="F60" s="21">
        <v>65</v>
      </c>
      <c r="G60" s="22">
        <v>48</v>
      </c>
      <c r="H60" s="22">
        <v>52</v>
      </c>
      <c r="I60" s="22">
        <v>57</v>
      </c>
      <c r="J60" s="22">
        <v>86.76</v>
      </c>
      <c r="K60" s="23">
        <v>101.43</v>
      </c>
      <c r="L60" s="1">
        <v>23</v>
      </c>
      <c r="M60" s="24">
        <f t="shared" si="8"/>
        <v>82.142857142857139</v>
      </c>
      <c r="N60" s="24">
        <f t="shared" si="9"/>
        <v>67.041357142857152</v>
      </c>
      <c r="O60" s="25" t="s">
        <v>17</v>
      </c>
      <c r="P60" s="26" t="str">
        <f t="shared" si="10"/>
        <v>BC</v>
      </c>
      <c r="Q60" s="1" t="s">
        <v>77</v>
      </c>
      <c r="R60" s="1">
        <v>13522039</v>
      </c>
      <c r="S60" s="1">
        <v>38</v>
      </c>
      <c r="T60" s="1" t="s">
        <v>7</v>
      </c>
    </row>
    <row r="61" spans="1:20" x14ac:dyDescent="0.25">
      <c r="A61" s="1">
        <v>39</v>
      </c>
      <c r="B61" s="1" t="s">
        <v>7</v>
      </c>
      <c r="C61" s="1">
        <v>13522040</v>
      </c>
      <c r="D61" s="1" t="s">
        <v>78</v>
      </c>
      <c r="E61" s="20">
        <v>67</v>
      </c>
      <c r="F61" s="21">
        <v>55</v>
      </c>
      <c r="G61" s="22">
        <v>48</v>
      </c>
      <c r="H61" s="22">
        <v>98</v>
      </c>
      <c r="I61" s="22">
        <v>66</v>
      </c>
      <c r="J61" s="22">
        <v>85.64</v>
      </c>
      <c r="K61" s="23">
        <v>96.55</v>
      </c>
      <c r="L61" s="1">
        <v>27</v>
      </c>
      <c r="M61" s="24">
        <f t="shared" si="8"/>
        <v>96.428571428571431</v>
      </c>
      <c r="N61" s="24">
        <f t="shared" si="9"/>
        <v>72.477071428571435</v>
      </c>
      <c r="O61" s="25" t="s">
        <v>20</v>
      </c>
      <c r="P61" s="26" t="str">
        <f t="shared" si="10"/>
        <v>B</v>
      </c>
      <c r="Q61" s="1" t="s">
        <v>78</v>
      </c>
      <c r="R61" s="1">
        <v>13522040</v>
      </c>
      <c r="S61" s="1">
        <v>39</v>
      </c>
      <c r="T61" s="1" t="s">
        <v>7</v>
      </c>
    </row>
    <row r="62" spans="1:20" x14ac:dyDescent="0.25">
      <c r="A62" s="1">
        <v>40</v>
      </c>
      <c r="B62" s="1" t="s">
        <v>7</v>
      </c>
      <c r="C62" s="1">
        <v>13522041</v>
      </c>
      <c r="D62" s="1" t="s">
        <v>79</v>
      </c>
      <c r="E62" s="20">
        <v>63</v>
      </c>
      <c r="F62" s="21">
        <v>59.5</v>
      </c>
      <c r="G62" s="22">
        <v>61</v>
      </c>
      <c r="H62" s="22">
        <v>93</v>
      </c>
      <c r="I62" s="22">
        <v>52</v>
      </c>
      <c r="J62" s="22">
        <v>89.73</v>
      </c>
      <c r="K62" s="23">
        <v>104.77</v>
      </c>
      <c r="L62" s="1">
        <v>26</v>
      </c>
      <c r="M62" s="24">
        <f t="shared" si="8"/>
        <v>92.857142857142861</v>
      </c>
      <c r="N62" s="33">
        <f t="shared" si="9"/>
        <v>74.017142857142858</v>
      </c>
      <c r="O62" s="25" t="s">
        <v>18</v>
      </c>
      <c r="P62" s="26" t="str">
        <f t="shared" si="10"/>
        <v>AB</v>
      </c>
      <c r="Q62" s="1" t="s">
        <v>79</v>
      </c>
      <c r="R62" s="1">
        <v>13522041</v>
      </c>
      <c r="S62" s="1">
        <v>40</v>
      </c>
      <c r="T62" s="1" t="s">
        <v>7</v>
      </c>
    </row>
    <row r="63" spans="1:20" x14ac:dyDescent="0.25">
      <c r="A63" s="1">
        <v>41</v>
      </c>
      <c r="B63" s="1" t="s">
        <v>7</v>
      </c>
      <c r="C63" s="1">
        <v>13522042</v>
      </c>
      <c r="D63" s="1" t="s">
        <v>80</v>
      </c>
      <c r="E63" s="20">
        <v>54</v>
      </c>
      <c r="F63" s="21">
        <v>63</v>
      </c>
      <c r="G63" s="22">
        <v>55</v>
      </c>
      <c r="H63" s="22">
        <v>85</v>
      </c>
      <c r="I63" s="22">
        <v>20</v>
      </c>
      <c r="J63" s="22">
        <v>95.59</v>
      </c>
      <c r="K63" s="23">
        <v>105.91</v>
      </c>
      <c r="L63" s="1">
        <v>28</v>
      </c>
      <c r="M63" s="24">
        <f t="shared" si="8"/>
        <v>100</v>
      </c>
      <c r="N63" s="33">
        <f t="shared" si="9"/>
        <v>71.075000000000003</v>
      </c>
      <c r="O63" s="25" t="s">
        <v>17</v>
      </c>
      <c r="P63" s="26" t="str">
        <f t="shared" si="10"/>
        <v>B</v>
      </c>
      <c r="Q63" s="1" t="s">
        <v>80</v>
      </c>
      <c r="R63" s="1">
        <v>13522042</v>
      </c>
      <c r="S63" s="1">
        <v>41</v>
      </c>
      <c r="T63" s="1" t="s">
        <v>7</v>
      </c>
    </row>
    <row r="64" spans="1:20" x14ac:dyDescent="0.25">
      <c r="A64" s="1">
        <v>42</v>
      </c>
      <c r="B64" s="1" t="s">
        <v>7</v>
      </c>
      <c r="C64" s="1">
        <v>13522043</v>
      </c>
      <c r="D64" s="1" t="s">
        <v>81</v>
      </c>
      <c r="E64" s="20">
        <v>68.5</v>
      </c>
      <c r="F64" s="21">
        <v>65.5</v>
      </c>
      <c r="G64" s="22">
        <v>64</v>
      </c>
      <c r="H64" s="22">
        <v>69</v>
      </c>
      <c r="I64" s="22">
        <v>78</v>
      </c>
      <c r="J64" s="22">
        <v>95.1</v>
      </c>
      <c r="K64" s="23">
        <v>110.9</v>
      </c>
      <c r="L64" s="1">
        <v>27</v>
      </c>
      <c r="M64" s="24">
        <f t="shared" si="8"/>
        <v>96.428571428571431</v>
      </c>
      <c r="N64" s="33">
        <f t="shared" si="9"/>
        <v>78.988571428571433</v>
      </c>
      <c r="O64" s="25" t="s">
        <v>17</v>
      </c>
      <c r="P64" s="26" t="str">
        <f t="shared" si="10"/>
        <v>A</v>
      </c>
      <c r="Q64" s="1" t="s">
        <v>81</v>
      </c>
      <c r="R64" s="1">
        <v>13522043</v>
      </c>
      <c r="S64" s="1">
        <v>42</v>
      </c>
      <c r="T64" s="1" t="s">
        <v>7</v>
      </c>
    </row>
    <row r="65" spans="1:20" x14ac:dyDescent="0.25">
      <c r="A65" s="1">
        <v>43</v>
      </c>
      <c r="B65" s="1" t="s">
        <v>7</v>
      </c>
      <c r="C65" s="1">
        <v>13522044</v>
      </c>
      <c r="D65" s="1" t="s">
        <v>82</v>
      </c>
      <c r="E65" s="20">
        <v>44</v>
      </c>
      <c r="F65" s="21">
        <v>65</v>
      </c>
      <c r="G65" s="22">
        <v>55</v>
      </c>
      <c r="H65" s="22">
        <v>50</v>
      </c>
      <c r="I65" s="22">
        <v>31</v>
      </c>
      <c r="J65" s="22">
        <v>92.41</v>
      </c>
      <c r="K65" s="23">
        <v>90.71</v>
      </c>
      <c r="L65" s="1">
        <v>22</v>
      </c>
      <c r="M65" s="24">
        <f t="shared" si="8"/>
        <v>78.571428571428569</v>
      </c>
      <c r="N65" s="33">
        <f t="shared" si="9"/>
        <v>64.44942857142857</v>
      </c>
      <c r="O65" s="25" t="s">
        <v>206</v>
      </c>
      <c r="P65" s="26" t="str">
        <f t="shared" si="10"/>
        <v>BC</v>
      </c>
      <c r="Q65" s="1" t="s">
        <v>82</v>
      </c>
      <c r="R65" s="1">
        <v>13522044</v>
      </c>
      <c r="S65" s="1">
        <v>43</v>
      </c>
      <c r="T65" s="1" t="s">
        <v>7</v>
      </c>
    </row>
    <row r="66" spans="1:20" x14ac:dyDescent="0.25">
      <c r="A66" s="1">
        <v>44</v>
      </c>
      <c r="B66" s="1" t="s">
        <v>7</v>
      </c>
      <c r="C66" s="1">
        <v>13522045</v>
      </c>
      <c r="D66" s="1" t="s">
        <v>83</v>
      </c>
      <c r="E66" s="20">
        <v>79.5</v>
      </c>
      <c r="F66" s="21">
        <v>69.5</v>
      </c>
      <c r="G66" s="22">
        <v>75</v>
      </c>
      <c r="H66" s="22">
        <v>96</v>
      </c>
      <c r="I66" s="22">
        <v>96</v>
      </c>
      <c r="J66" s="22">
        <v>96.69</v>
      </c>
      <c r="K66" s="23">
        <v>104.19</v>
      </c>
      <c r="L66" s="1">
        <v>28</v>
      </c>
      <c r="M66" s="24">
        <f t="shared" si="8"/>
        <v>100</v>
      </c>
      <c r="N66" s="33">
        <f t="shared" si="9"/>
        <v>85.402000000000001</v>
      </c>
      <c r="O66" s="25" t="s">
        <v>20</v>
      </c>
      <c r="P66" s="26" t="str">
        <f t="shared" si="10"/>
        <v>A</v>
      </c>
      <c r="Q66" s="1" t="s">
        <v>83</v>
      </c>
      <c r="R66" s="1">
        <v>13522045</v>
      </c>
      <c r="S66" s="1">
        <v>44</v>
      </c>
      <c r="T66" s="1" t="s">
        <v>7</v>
      </c>
    </row>
    <row r="67" spans="1:20" x14ac:dyDescent="0.25">
      <c r="A67" s="1">
        <v>45</v>
      </c>
      <c r="B67" s="1" t="s">
        <v>7</v>
      </c>
      <c r="C67" s="1">
        <v>13522046</v>
      </c>
      <c r="D67" s="1" t="s">
        <v>84</v>
      </c>
      <c r="E67" s="20">
        <v>60</v>
      </c>
      <c r="F67" s="21">
        <v>61.5</v>
      </c>
      <c r="G67" s="22">
        <v>61</v>
      </c>
      <c r="H67" s="22">
        <v>59</v>
      </c>
      <c r="I67" s="22">
        <v>48</v>
      </c>
      <c r="J67" s="22">
        <v>86.85</v>
      </c>
      <c r="K67" s="23">
        <v>89.86</v>
      </c>
      <c r="L67" s="1">
        <v>23</v>
      </c>
      <c r="M67" s="24">
        <f t="shared" si="8"/>
        <v>82.142857142857139</v>
      </c>
      <c r="N67" s="33">
        <f t="shared" si="9"/>
        <v>68.60435714285714</v>
      </c>
      <c r="O67" s="25" t="s">
        <v>21</v>
      </c>
      <c r="P67" s="26" t="str">
        <f t="shared" si="10"/>
        <v>B</v>
      </c>
      <c r="Q67" s="1" t="s">
        <v>84</v>
      </c>
      <c r="R67" s="1">
        <v>13522046</v>
      </c>
      <c r="S67" s="1">
        <v>45</v>
      </c>
      <c r="T67" s="1" t="s">
        <v>7</v>
      </c>
    </row>
    <row r="68" spans="1:20" x14ac:dyDescent="0.25">
      <c r="A68" s="1">
        <v>46</v>
      </c>
      <c r="B68" s="1" t="s">
        <v>7</v>
      </c>
      <c r="C68" s="1">
        <v>13522047</v>
      </c>
      <c r="D68" s="1" t="s">
        <v>85</v>
      </c>
      <c r="E68" s="20">
        <v>58</v>
      </c>
      <c r="F68" s="21">
        <v>57.5</v>
      </c>
      <c r="G68" s="22">
        <v>100</v>
      </c>
      <c r="H68" s="22">
        <v>91</v>
      </c>
      <c r="I68" s="22">
        <v>45</v>
      </c>
      <c r="J68" s="22">
        <v>94.05</v>
      </c>
      <c r="K68" s="23">
        <v>104.19</v>
      </c>
      <c r="L68" s="1">
        <v>23</v>
      </c>
      <c r="M68" s="24">
        <f t="shared" si="8"/>
        <v>82.142857142857139</v>
      </c>
      <c r="N68" s="33">
        <f t="shared" si="9"/>
        <v>74.41385714285714</v>
      </c>
      <c r="O68" s="25" t="s">
        <v>18</v>
      </c>
      <c r="P68" s="26" t="str">
        <f t="shared" si="10"/>
        <v>AB</v>
      </c>
      <c r="Q68" s="1" t="s">
        <v>85</v>
      </c>
      <c r="R68" s="1">
        <v>13522047</v>
      </c>
      <c r="S68" s="1">
        <v>46</v>
      </c>
      <c r="T68" s="1" t="s">
        <v>7</v>
      </c>
    </row>
    <row r="69" spans="1:20" x14ac:dyDescent="0.25">
      <c r="A69" s="1">
        <v>47</v>
      </c>
      <c r="B69" s="1" t="s">
        <v>7</v>
      </c>
      <c r="C69" s="1">
        <v>13522048</v>
      </c>
      <c r="D69" s="1" t="s">
        <v>86</v>
      </c>
      <c r="E69" s="20">
        <v>44</v>
      </c>
      <c r="F69" s="21">
        <v>65.5</v>
      </c>
      <c r="G69" s="22">
        <v>75</v>
      </c>
      <c r="H69" s="22">
        <v>60</v>
      </c>
      <c r="I69" s="22">
        <v>61</v>
      </c>
      <c r="J69" s="22">
        <v>90.26</v>
      </c>
      <c r="K69" s="23">
        <v>105.91</v>
      </c>
      <c r="L69" s="1">
        <v>28</v>
      </c>
      <c r="M69" s="24">
        <f t="shared" si="8"/>
        <v>100</v>
      </c>
      <c r="N69" s="33">
        <f t="shared" si="9"/>
        <v>70.56049999999999</v>
      </c>
      <c r="O69" s="25" t="s">
        <v>21</v>
      </c>
      <c r="P69" s="26" t="str">
        <f t="shared" si="10"/>
        <v>B</v>
      </c>
      <c r="Q69" s="1" t="s">
        <v>86</v>
      </c>
      <c r="R69" s="1">
        <v>13522048</v>
      </c>
      <c r="S69" s="1">
        <v>47</v>
      </c>
      <c r="T69" s="1" t="s">
        <v>7</v>
      </c>
    </row>
    <row r="70" spans="1:20" x14ac:dyDescent="0.25">
      <c r="A70" s="1">
        <v>48</v>
      </c>
      <c r="B70" s="1" t="s">
        <v>7</v>
      </c>
      <c r="C70" s="1">
        <v>13522049</v>
      </c>
      <c r="D70" s="1" t="s">
        <v>87</v>
      </c>
      <c r="E70" s="20">
        <v>49.5</v>
      </c>
      <c r="F70" s="21">
        <v>53</v>
      </c>
      <c r="G70" s="22">
        <v>83.5</v>
      </c>
      <c r="H70" s="22">
        <v>24</v>
      </c>
      <c r="I70" s="22">
        <v>51</v>
      </c>
      <c r="J70" s="22">
        <v>82.79</v>
      </c>
      <c r="K70" s="23">
        <v>96.55</v>
      </c>
      <c r="L70" s="1">
        <v>28</v>
      </c>
      <c r="M70" s="24">
        <f t="shared" si="8"/>
        <v>100</v>
      </c>
      <c r="N70" s="33">
        <f t="shared" si="9"/>
        <v>64.036000000000001</v>
      </c>
      <c r="O70" s="25" t="s">
        <v>18</v>
      </c>
      <c r="P70" s="26" t="str">
        <f t="shared" si="10"/>
        <v>BC</v>
      </c>
      <c r="Q70" s="1" t="s">
        <v>87</v>
      </c>
      <c r="R70" s="1">
        <v>13522049</v>
      </c>
      <c r="S70" s="1">
        <v>48</v>
      </c>
      <c r="T70" s="1" t="s">
        <v>7</v>
      </c>
    </row>
    <row r="71" spans="1:20" x14ac:dyDescent="0.25">
      <c r="A71" s="1">
        <v>49</v>
      </c>
      <c r="B71" s="1" t="s">
        <v>7</v>
      </c>
      <c r="C71" s="1">
        <v>13522050</v>
      </c>
      <c r="D71" s="1" t="s">
        <v>88</v>
      </c>
      <c r="E71" s="20">
        <v>48</v>
      </c>
      <c r="F71" s="21">
        <v>70</v>
      </c>
      <c r="G71" s="22">
        <v>46</v>
      </c>
      <c r="H71" s="22">
        <v>69</v>
      </c>
      <c r="I71" s="22">
        <v>25</v>
      </c>
      <c r="J71" s="22">
        <v>90.26</v>
      </c>
      <c r="K71" s="23">
        <v>84.4</v>
      </c>
      <c r="L71" s="1">
        <v>27</v>
      </c>
      <c r="M71" s="24">
        <f t="shared" si="8"/>
        <v>96.428571428571431</v>
      </c>
      <c r="N71" s="33">
        <f t="shared" si="9"/>
        <v>66.027571428571434</v>
      </c>
      <c r="O71" s="25" t="s">
        <v>17</v>
      </c>
      <c r="P71" s="26" t="str">
        <f t="shared" si="10"/>
        <v>BC</v>
      </c>
      <c r="Q71" s="1" t="s">
        <v>88</v>
      </c>
      <c r="R71" s="1">
        <v>13522050</v>
      </c>
      <c r="S71" s="1">
        <v>49</v>
      </c>
      <c r="T71" s="1" t="s">
        <v>7</v>
      </c>
    </row>
    <row r="72" spans="1:20" x14ac:dyDescent="0.25">
      <c r="A72" s="1">
        <v>50</v>
      </c>
      <c r="B72" s="1" t="s">
        <v>7</v>
      </c>
      <c r="C72" s="1">
        <v>13522051</v>
      </c>
      <c r="D72" s="1" t="s">
        <v>89</v>
      </c>
      <c r="E72" s="20">
        <v>34</v>
      </c>
      <c r="F72" s="21">
        <v>78.5</v>
      </c>
      <c r="G72" s="22">
        <v>86</v>
      </c>
      <c r="H72" s="22">
        <v>50</v>
      </c>
      <c r="I72" s="22">
        <v>48</v>
      </c>
      <c r="J72" s="22">
        <v>96.69</v>
      </c>
      <c r="K72" s="23">
        <v>0</v>
      </c>
      <c r="L72" s="1">
        <v>20</v>
      </c>
      <c r="M72" s="24">
        <f t="shared" si="8"/>
        <v>71.428571428571431</v>
      </c>
      <c r="N72" s="33">
        <f t="shared" si="9"/>
        <v>55.097071428571425</v>
      </c>
      <c r="O72" s="25" t="s">
        <v>20</v>
      </c>
      <c r="P72" s="26" t="str">
        <f t="shared" si="10"/>
        <v>C</v>
      </c>
      <c r="Q72" s="1" t="s">
        <v>89</v>
      </c>
      <c r="R72" s="1">
        <v>13522051</v>
      </c>
      <c r="S72" s="1">
        <v>50</v>
      </c>
      <c r="T72" s="1" t="s">
        <v>7</v>
      </c>
    </row>
    <row r="73" spans="1:20" x14ac:dyDescent="0.25">
      <c r="A73" s="1">
        <v>51</v>
      </c>
      <c r="B73" s="1" t="s">
        <v>7</v>
      </c>
      <c r="C73" s="1">
        <v>13522052</v>
      </c>
      <c r="D73" s="1" t="s">
        <v>90</v>
      </c>
      <c r="E73" s="20">
        <v>54</v>
      </c>
      <c r="F73" s="21">
        <v>67.5</v>
      </c>
      <c r="G73" s="22">
        <v>85</v>
      </c>
      <c r="H73" s="22">
        <v>78</v>
      </c>
      <c r="I73" s="22">
        <v>96</v>
      </c>
      <c r="J73" s="22">
        <v>94.59</v>
      </c>
      <c r="K73" s="23">
        <v>104.77</v>
      </c>
      <c r="L73" s="1">
        <v>26</v>
      </c>
      <c r="M73" s="24">
        <f t="shared" si="8"/>
        <v>92.857142857142861</v>
      </c>
      <c r="N73" s="33">
        <f t="shared" si="9"/>
        <v>77.67614285714285</v>
      </c>
      <c r="O73" s="25" t="s">
        <v>17</v>
      </c>
      <c r="P73" s="26" t="str">
        <f t="shared" si="10"/>
        <v>AB</v>
      </c>
      <c r="Q73" s="1" t="s">
        <v>90</v>
      </c>
      <c r="R73" s="1">
        <v>13522052</v>
      </c>
      <c r="S73" s="1">
        <v>51</v>
      </c>
      <c r="T73" s="1" t="s">
        <v>7</v>
      </c>
    </row>
    <row r="74" spans="1:20" x14ac:dyDescent="0.25">
      <c r="A74" s="1">
        <v>52</v>
      </c>
      <c r="B74" s="1" t="s">
        <v>7</v>
      </c>
      <c r="C74" s="1">
        <v>13522053</v>
      </c>
      <c r="D74" s="1" t="s">
        <v>91</v>
      </c>
      <c r="E74" s="20">
        <v>56</v>
      </c>
      <c r="F74" s="21">
        <v>58</v>
      </c>
      <c r="G74" s="22">
        <v>63</v>
      </c>
      <c r="H74" s="22">
        <v>66</v>
      </c>
      <c r="I74" s="22">
        <v>66</v>
      </c>
      <c r="J74" s="22">
        <v>95.59</v>
      </c>
      <c r="K74" s="23">
        <v>113</v>
      </c>
      <c r="L74" s="1">
        <v>28</v>
      </c>
      <c r="M74" s="24">
        <f t="shared" si="8"/>
        <v>100</v>
      </c>
      <c r="N74" s="33">
        <f t="shared" si="9"/>
        <v>73.488500000000002</v>
      </c>
      <c r="O74" s="25" t="s">
        <v>18</v>
      </c>
      <c r="P74" s="26" t="str">
        <f t="shared" si="10"/>
        <v>B</v>
      </c>
      <c r="Q74" s="1" t="s">
        <v>91</v>
      </c>
      <c r="R74" s="1">
        <v>13522053</v>
      </c>
      <c r="S74" s="1">
        <v>52</v>
      </c>
      <c r="T74" s="1" t="s">
        <v>7</v>
      </c>
    </row>
    <row r="75" spans="1:20" x14ac:dyDescent="0.25">
      <c r="A75" s="1">
        <v>53</v>
      </c>
      <c r="B75" s="1" t="s">
        <v>7</v>
      </c>
      <c r="C75" s="1">
        <v>13522054</v>
      </c>
      <c r="D75" s="1" t="s">
        <v>92</v>
      </c>
      <c r="E75" s="20">
        <v>34</v>
      </c>
      <c r="F75" s="21">
        <v>82</v>
      </c>
      <c r="G75" s="22">
        <v>59</v>
      </c>
      <c r="H75" s="22">
        <v>82</v>
      </c>
      <c r="I75" s="22">
        <v>38</v>
      </c>
      <c r="J75" s="22">
        <v>95.1</v>
      </c>
      <c r="K75" s="23">
        <v>101.66</v>
      </c>
      <c r="L75" s="1">
        <v>25</v>
      </c>
      <c r="M75" s="24">
        <f t="shared" si="8"/>
        <v>89.285714285714292</v>
      </c>
      <c r="N75" s="33">
        <f t="shared" si="9"/>
        <v>71.039714285714297</v>
      </c>
      <c r="O75" s="25" t="s">
        <v>21</v>
      </c>
      <c r="P75" s="26" t="str">
        <f t="shared" si="10"/>
        <v>B</v>
      </c>
      <c r="Q75" s="1" t="s">
        <v>92</v>
      </c>
      <c r="R75" s="1">
        <v>13522054</v>
      </c>
      <c r="S75" s="1">
        <v>53</v>
      </c>
      <c r="T75" s="1" t="s">
        <v>7</v>
      </c>
    </row>
    <row r="76" spans="1:20" x14ac:dyDescent="0.25">
      <c r="A76" s="1">
        <v>54</v>
      </c>
      <c r="B76" s="1" t="s">
        <v>7</v>
      </c>
      <c r="C76" s="1">
        <v>13522055</v>
      </c>
      <c r="D76" s="1" t="s">
        <v>93</v>
      </c>
      <c r="E76" s="20">
        <v>55.5</v>
      </c>
      <c r="F76" s="21">
        <v>61.5</v>
      </c>
      <c r="G76" s="22">
        <v>79</v>
      </c>
      <c r="H76" s="22">
        <v>93</v>
      </c>
      <c r="I76" s="22">
        <v>75</v>
      </c>
      <c r="J76" s="22">
        <v>96.69</v>
      </c>
      <c r="K76" s="23">
        <v>105.27</v>
      </c>
      <c r="L76" s="1">
        <v>26</v>
      </c>
      <c r="M76" s="24">
        <f t="shared" si="8"/>
        <v>92.857142857142861</v>
      </c>
      <c r="N76" s="33">
        <f t="shared" si="9"/>
        <v>76.221142857142851</v>
      </c>
      <c r="O76" s="25" t="s">
        <v>20</v>
      </c>
      <c r="P76" s="26" t="str">
        <f t="shared" si="10"/>
        <v>AB</v>
      </c>
      <c r="Q76" s="1" t="s">
        <v>93</v>
      </c>
      <c r="R76" s="1">
        <v>13522055</v>
      </c>
      <c r="S76" s="1">
        <v>54</v>
      </c>
      <c r="T76" s="1" t="s">
        <v>7</v>
      </c>
    </row>
    <row r="77" spans="1:20" x14ac:dyDescent="0.25">
      <c r="A77" s="1">
        <v>55</v>
      </c>
      <c r="B77" s="1" t="s">
        <v>7</v>
      </c>
      <c r="C77" s="1">
        <v>13522056</v>
      </c>
      <c r="D77" s="1" t="s">
        <v>94</v>
      </c>
      <c r="E77" s="20">
        <v>68</v>
      </c>
      <c r="F77" s="21">
        <v>54.5</v>
      </c>
      <c r="G77" s="22">
        <v>75</v>
      </c>
      <c r="H77" s="22">
        <v>71</v>
      </c>
      <c r="I77" s="22">
        <v>63</v>
      </c>
      <c r="J77" s="22">
        <v>79.099999999999994</v>
      </c>
      <c r="K77" s="23">
        <v>88.39</v>
      </c>
      <c r="L77" s="1">
        <v>28</v>
      </c>
      <c r="M77" s="24">
        <f t="shared" si="8"/>
        <v>100</v>
      </c>
      <c r="N77" s="33">
        <f t="shared" si="9"/>
        <v>70.288499999999999</v>
      </c>
      <c r="O77" s="25" t="s">
        <v>20</v>
      </c>
      <c r="P77" s="26" t="str">
        <f t="shared" si="10"/>
        <v>B</v>
      </c>
      <c r="Q77" s="1" t="s">
        <v>94</v>
      </c>
      <c r="R77" s="1">
        <v>13522056</v>
      </c>
      <c r="S77" s="1">
        <v>55</v>
      </c>
      <c r="T77" s="1" t="s">
        <v>7</v>
      </c>
    </row>
    <row r="78" spans="1:20" x14ac:dyDescent="0.25">
      <c r="A78" s="1">
        <v>56</v>
      </c>
      <c r="B78" s="1" t="s">
        <v>7</v>
      </c>
      <c r="C78" s="1">
        <v>13522057</v>
      </c>
      <c r="D78" s="1" t="s">
        <v>95</v>
      </c>
      <c r="E78" s="20">
        <v>64.5</v>
      </c>
      <c r="F78" s="21">
        <v>49</v>
      </c>
      <c r="G78" s="22">
        <v>49</v>
      </c>
      <c r="H78" s="22">
        <v>39</v>
      </c>
      <c r="I78" s="22">
        <v>82</v>
      </c>
      <c r="J78" s="22">
        <v>109.8</v>
      </c>
      <c r="K78" s="23">
        <v>108.82</v>
      </c>
      <c r="L78" s="1">
        <v>24</v>
      </c>
      <c r="M78" s="24">
        <f t="shared" si="8"/>
        <v>85.714285714285708</v>
      </c>
      <c r="N78" s="33">
        <f t="shared" si="9"/>
        <v>73.082285714285703</v>
      </c>
      <c r="O78" s="25" t="s">
        <v>20</v>
      </c>
      <c r="P78" s="26" t="str">
        <f t="shared" si="10"/>
        <v>B</v>
      </c>
      <c r="Q78" s="1" t="s">
        <v>95</v>
      </c>
      <c r="R78" s="1">
        <v>13522057</v>
      </c>
      <c r="S78" s="1">
        <v>56</v>
      </c>
      <c r="T78" s="1" t="s">
        <v>7</v>
      </c>
    </row>
    <row r="79" spans="1:20" x14ac:dyDescent="0.25">
      <c r="A79" s="1">
        <v>57</v>
      </c>
      <c r="B79" s="1" t="s">
        <v>7</v>
      </c>
      <c r="C79" s="1">
        <v>13522058</v>
      </c>
      <c r="D79" s="1" t="s">
        <v>96</v>
      </c>
      <c r="E79" s="20">
        <v>64.5</v>
      </c>
      <c r="F79" s="21">
        <v>66</v>
      </c>
      <c r="G79" s="22">
        <v>75</v>
      </c>
      <c r="H79" s="22">
        <v>77</v>
      </c>
      <c r="I79" s="22">
        <v>48</v>
      </c>
      <c r="J79" s="22">
        <v>106.22</v>
      </c>
      <c r="K79" s="23">
        <v>113</v>
      </c>
      <c r="L79" s="1">
        <v>26</v>
      </c>
      <c r="M79" s="24">
        <f t="shared" si="8"/>
        <v>92.857142857142861</v>
      </c>
      <c r="N79" s="33">
        <f t="shared" si="9"/>
        <v>79.365142857142857</v>
      </c>
      <c r="O79" s="25" t="s">
        <v>17</v>
      </c>
      <c r="P79" s="26" t="str">
        <f t="shared" si="10"/>
        <v>A</v>
      </c>
      <c r="Q79" s="1" t="s">
        <v>96</v>
      </c>
      <c r="R79" s="1">
        <v>13522058</v>
      </c>
      <c r="S79" s="1">
        <v>57</v>
      </c>
      <c r="T79" s="1" t="s">
        <v>7</v>
      </c>
    </row>
    <row r="80" spans="1:20" x14ac:dyDescent="0.25">
      <c r="A80" s="1">
        <v>58</v>
      </c>
      <c r="B80" s="1" t="s">
        <v>7</v>
      </c>
      <c r="C80" s="1">
        <v>13522059</v>
      </c>
      <c r="D80" s="1" t="s">
        <v>97</v>
      </c>
      <c r="E80" s="20">
        <v>82</v>
      </c>
      <c r="F80" s="21">
        <v>61.5</v>
      </c>
      <c r="G80" s="22">
        <v>69</v>
      </c>
      <c r="H80" s="22">
        <v>58</v>
      </c>
      <c r="I80" s="22">
        <v>9</v>
      </c>
      <c r="J80" s="22">
        <v>92.41</v>
      </c>
      <c r="K80" s="23">
        <v>97.5</v>
      </c>
      <c r="L80" s="1">
        <v>27</v>
      </c>
      <c r="M80" s="24">
        <f t="shared" si="8"/>
        <v>96.428571428571431</v>
      </c>
      <c r="N80" s="33">
        <f t="shared" si="9"/>
        <v>74.450071428571434</v>
      </c>
      <c r="O80" s="25" t="s">
        <v>20</v>
      </c>
      <c r="P80" s="26" t="str">
        <f t="shared" si="10"/>
        <v>AB</v>
      </c>
      <c r="Q80" s="1" t="s">
        <v>97</v>
      </c>
      <c r="R80" s="1">
        <v>13522059</v>
      </c>
      <c r="S80" s="1">
        <v>58</v>
      </c>
      <c r="T80" s="1" t="s">
        <v>7</v>
      </c>
    </row>
    <row r="81" spans="1:20" x14ac:dyDescent="0.25">
      <c r="A81" s="1">
        <v>59</v>
      </c>
      <c r="B81" s="1" t="s">
        <v>7</v>
      </c>
      <c r="C81" s="1">
        <v>13522060</v>
      </c>
      <c r="D81" s="1" t="s">
        <v>98</v>
      </c>
      <c r="E81" s="20">
        <v>44</v>
      </c>
      <c r="F81" s="21">
        <v>80</v>
      </c>
      <c r="G81" s="22">
        <v>75</v>
      </c>
      <c r="H81" s="22">
        <v>77</v>
      </c>
      <c r="I81" s="22">
        <v>26</v>
      </c>
      <c r="J81" s="22">
        <v>95.59</v>
      </c>
      <c r="K81" s="23">
        <v>84.4</v>
      </c>
      <c r="L81" s="1">
        <v>24</v>
      </c>
      <c r="M81" s="24">
        <f t="shared" si="8"/>
        <v>85.714285714285708</v>
      </c>
      <c r="N81" s="33">
        <f t="shared" si="9"/>
        <v>70.392785714285708</v>
      </c>
      <c r="O81" s="25" t="s">
        <v>20</v>
      </c>
      <c r="P81" s="26" t="str">
        <f t="shared" si="10"/>
        <v>B</v>
      </c>
      <c r="Q81" s="1" t="s">
        <v>98</v>
      </c>
      <c r="R81" s="1">
        <v>13522060</v>
      </c>
      <c r="S81" s="1">
        <v>59</v>
      </c>
      <c r="T81" s="1" t="s">
        <v>7</v>
      </c>
    </row>
    <row r="82" spans="1:20" x14ac:dyDescent="0.25">
      <c r="A82" s="1">
        <v>1</v>
      </c>
      <c r="B82" s="1" t="s">
        <v>8</v>
      </c>
      <c r="C82" s="1">
        <v>13522061</v>
      </c>
      <c r="D82" s="1" t="s">
        <v>99</v>
      </c>
      <c r="E82" s="21">
        <v>37</v>
      </c>
      <c r="F82" s="21">
        <v>67</v>
      </c>
      <c r="G82" s="22">
        <v>71</v>
      </c>
      <c r="H82" s="22">
        <v>68</v>
      </c>
      <c r="I82" s="22">
        <v>42</v>
      </c>
      <c r="J82" s="22">
        <v>93.25</v>
      </c>
      <c r="K82" s="23">
        <v>101.1</v>
      </c>
      <c r="L82" s="1">
        <v>26</v>
      </c>
      <c r="M82" s="24">
        <f t="shared" si="8"/>
        <v>92.857142857142861</v>
      </c>
      <c r="N82" s="33">
        <f t="shared" si="9"/>
        <v>67.86964285714285</v>
      </c>
      <c r="O82" s="25" t="s">
        <v>17</v>
      </c>
      <c r="P82" s="26" t="str">
        <f t="shared" si="10"/>
        <v>BC</v>
      </c>
      <c r="Q82" s="1" t="s">
        <v>99</v>
      </c>
      <c r="R82" s="1">
        <v>13522061</v>
      </c>
      <c r="S82" s="1">
        <v>1</v>
      </c>
      <c r="T82" s="1" t="s">
        <v>8</v>
      </c>
    </row>
    <row r="83" spans="1:20" x14ac:dyDescent="0.25">
      <c r="A83" s="1">
        <v>2</v>
      </c>
      <c r="B83" s="1" t="s">
        <v>8</v>
      </c>
      <c r="C83" s="1">
        <v>13522062</v>
      </c>
      <c r="D83" s="1" t="s">
        <v>100</v>
      </c>
      <c r="E83" s="21">
        <v>48</v>
      </c>
      <c r="F83" s="21">
        <v>42</v>
      </c>
      <c r="G83" s="22">
        <v>59</v>
      </c>
      <c r="H83" s="22">
        <v>54</v>
      </c>
      <c r="I83" s="22">
        <v>59</v>
      </c>
      <c r="J83" s="22">
        <v>88.11</v>
      </c>
      <c r="K83" s="23">
        <v>113</v>
      </c>
      <c r="L83" s="1">
        <v>25</v>
      </c>
      <c r="M83" s="24">
        <f t="shared" si="8"/>
        <v>89.285714285714292</v>
      </c>
      <c r="N83" s="33">
        <f t="shared" si="9"/>
        <v>64.772214285714298</v>
      </c>
      <c r="O83" s="25" t="s">
        <v>20</v>
      </c>
      <c r="P83" s="26" t="str">
        <f t="shared" si="10"/>
        <v>BC</v>
      </c>
      <c r="Q83" s="1" t="s">
        <v>100</v>
      </c>
      <c r="R83" s="1">
        <v>13522062</v>
      </c>
      <c r="S83" s="1">
        <v>2</v>
      </c>
      <c r="T83" s="1" t="s">
        <v>8</v>
      </c>
    </row>
    <row r="84" spans="1:20" x14ac:dyDescent="0.25">
      <c r="A84" s="1">
        <v>3</v>
      </c>
      <c r="B84" s="1" t="s">
        <v>8</v>
      </c>
      <c r="C84" s="1">
        <v>13522063</v>
      </c>
      <c r="D84" s="1" t="s">
        <v>101</v>
      </c>
      <c r="E84" s="21">
        <v>91</v>
      </c>
      <c r="F84" s="21">
        <v>74.5</v>
      </c>
      <c r="G84" s="22">
        <v>73</v>
      </c>
      <c r="H84" s="22">
        <v>84</v>
      </c>
      <c r="I84" s="22">
        <v>51</v>
      </c>
      <c r="J84" s="22">
        <v>94.56</v>
      </c>
      <c r="K84" s="23">
        <v>100.38</v>
      </c>
      <c r="L84" s="1">
        <v>26</v>
      </c>
      <c r="M84" s="24">
        <f t="shared" si="8"/>
        <v>92.857142857142861</v>
      </c>
      <c r="N84" s="33">
        <f t="shared" si="9"/>
        <v>84.953142857142865</v>
      </c>
      <c r="O84" s="25" t="s">
        <v>20</v>
      </c>
      <c r="P84" s="26" t="str">
        <f t="shared" si="10"/>
        <v>A</v>
      </c>
      <c r="Q84" s="1" t="s">
        <v>101</v>
      </c>
      <c r="R84" s="1">
        <v>13522063</v>
      </c>
      <c r="S84" s="1">
        <v>3</v>
      </c>
      <c r="T84" s="1" t="s">
        <v>8</v>
      </c>
    </row>
    <row r="85" spans="1:20" x14ac:dyDescent="0.25">
      <c r="A85" s="1">
        <v>4</v>
      </c>
      <c r="B85" s="1" t="s">
        <v>8</v>
      </c>
      <c r="C85" s="1">
        <v>13522064</v>
      </c>
      <c r="D85" s="1" t="s">
        <v>102</v>
      </c>
      <c r="E85" s="21">
        <v>64.5</v>
      </c>
      <c r="F85" s="21">
        <v>77</v>
      </c>
      <c r="G85" s="22">
        <v>58.5</v>
      </c>
      <c r="H85" s="22">
        <v>78</v>
      </c>
      <c r="I85" s="22">
        <v>34</v>
      </c>
      <c r="J85" s="22">
        <v>89.79</v>
      </c>
      <c r="K85" s="23">
        <v>72.42</v>
      </c>
      <c r="L85" s="1">
        <v>27</v>
      </c>
      <c r="M85" s="24">
        <f t="shared" si="8"/>
        <v>96.428571428571431</v>
      </c>
      <c r="N85" s="33">
        <f t="shared" si="9"/>
        <v>71.865071428571426</v>
      </c>
      <c r="O85" s="25" t="s">
        <v>17</v>
      </c>
      <c r="P85" s="26" t="str">
        <f t="shared" si="10"/>
        <v>B</v>
      </c>
      <c r="Q85" s="1" t="s">
        <v>102</v>
      </c>
      <c r="R85" s="1">
        <v>13522064</v>
      </c>
      <c r="S85" s="1">
        <v>4</v>
      </c>
      <c r="T85" s="1" t="s">
        <v>8</v>
      </c>
    </row>
    <row r="86" spans="1:20" x14ac:dyDescent="0.25">
      <c r="A86" s="1">
        <v>5</v>
      </c>
      <c r="B86" s="1" t="s">
        <v>8</v>
      </c>
      <c r="C86" s="1">
        <v>13522065</v>
      </c>
      <c r="D86" s="1" t="s">
        <v>103</v>
      </c>
      <c r="E86" s="21">
        <v>62</v>
      </c>
      <c r="F86" s="21">
        <v>56</v>
      </c>
      <c r="G86" s="22">
        <v>52</v>
      </c>
      <c r="H86" s="22">
        <v>40</v>
      </c>
      <c r="I86" s="22">
        <v>30</v>
      </c>
      <c r="J86" s="22">
        <v>80.430000000000007</v>
      </c>
      <c r="K86" s="23">
        <v>95.31</v>
      </c>
      <c r="L86" s="1">
        <v>23</v>
      </c>
      <c r="M86" s="24">
        <f t="shared" si="8"/>
        <v>82.142857142857139</v>
      </c>
      <c r="N86" s="33">
        <f t="shared" si="9"/>
        <v>64.823857142857136</v>
      </c>
      <c r="O86" s="25" t="s">
        <v>17</v>
      </c>
      <c r="P86" s="26" t="str">
        <f t="shared" si="10"/>
        <v>BC</v>
      </c>
      <c r="Q86" s="1" t="s">
        <v>103</v>
      </c>
      <c r="R86" s="1">
        <v>13522065</v>
      </c>
      <c r="S86" s="1">
        <v>5</v>
      </c>
      <c r="T86" s="1" t="s">
        <v>8</v>
      </c>
    </row>
    <row r="87" spans="1:20" x14ac:dyDescent="0.25">
      <c r="A87" s="1">
        <v>6</v>
      </c>
      <c r="B87" s="1" t="s">
        <v>8</v>
      </c>
      <c r="C87" s="1">
        <v>13522066</v>
      </c>
      <c r="D87" s="1" t="s">
        <v>104</v>
      </c>
      <c r="E87" s="21">
        <v>68</v>
      </c>
      <c r="F87" s="21">
        <v>85</v>
      </c>
      <c r="G87" s="22">
        <v>75</v>
      </c>
      <c r="H87" s="22">
        <v>54</v>
      </c>
      <c r="I87" s="22">
        <v>79</v>
      </c>
      <c r="J87" s="22">
        <v>113.08</v>
      </c>
      <c r="K87" s="23">
        <v>100.47</v>
      </c>
      <c r="L87" s="1">
        <v>25</v>
      </c>
      <c r="M87" s="24">
        <f t="shared" ref="M87:M118" si="11">L87/28 * 100</f>
        <v>89.285714285714292</v>
      </c>
      <c r="N87" s="33">
        <f t="shared" ref="N87:N118" si="12" xml:space="preserve"> SUMPRODUCT($E$20:$M$20,E87:M87)</f>
        <v>84.548214285714295</v>
      </c>
      <c r="O87" s="25" t="s">
        <v>18</v>
      </c>
      <c r="P87" s="26" t="str">
        <f t="shared" ref="P87:P118" si="13">VLOOKUP(N87,$O$4:$P$10,2)</f>
        <v>A</v>
      </c>
      <c r="Q87" s="1" t="s">
        <v>104</v>
      </c>
      <c r="R87" s="1">
        <v>13522066</v>
      </c>
      <c r="S87" s="1">
        <v>6</v>
      </c>
      <c r="T87" s="1" t="s">
        <v>8</v>
      </c>
    </row>
    <row r="88" spans="1:20" x14ac:dyDescent="0.25">
      <c r="A88" s="1">
        <v>7</v>
      </c>
      <c r="B88" s="1" t="s">
        <v>8</v>
      </c>
      <c r="C88" s="1">
        <v>13522067</v>
      </c>
      <c r="D88" s="1" t="s">
        <v>105</v>
      </c>
      <c r="E88" s="21">
        <v>61</v>
      </c>
      <c r="F88" s="21">
        <v>60</v>
      </c>
      <c r="G88" s="22">
        <v>81.5</v>
      </c>
      <c r="H88" s="22">
        <v>94</v>
      </c>
      <c r="I88" s="22">
        <v>48</v>
      </c>
      <c r="J88" s="22">
        <v>108.45</v>
      </c>
      <c r="K88" s="23">
        <v>108.82</v>
      </c>
      <c r="L88" s="1">
        <v>25</v>
      </c>
      <c r="M88" s="24">
        <f t="shared" si="11"/>
        <v>89.285714285714292</v>
      </c>
      <c r="N88" s="33">
        <f t="shared" si="12"/>
        <v>78.036214285714294</v>
      </c>
      <c r="O88" s="25" t="s">
        <v>20</v>
      </c>
      <c r="P88" s="26" t="str">
        <f t="shared" si="13"/>
        <v>A</v>
      </c>
      <c r="Q88" s="1" t="s">
        <v>105</v>
      </c>
      <c r="R88" s="1">
        <v>13522067</v>
      </c>
      <c r="S88" s="1">
        <v>7</v>
      </c>
      <c r="T88" s="1" t="s">
        <v>8</v>
      </c>
    </row>
    <row r="89" spans="1:20" x14ac:dyDescent="0.25">
      <c r="A89" s="1">
        <v>8</v>
      </c>
      <c r="B89" s="1" t="s">
        <v>8</v>
      </c>
      <c r="C89" s="1">
        <v>13522068</v>
      </c>
      <c r="D89" s="1" t="s">
        <v>106</v>
      </c>
      <c r="E89" s="21">
        <v>100</v>
      </c>
      <c r="F89" s="21">
        <v>79.5</v>
      </c>
      <c r="G89" s="22">
        <v>75</v>
      </c>
      <c r="H89" s="22">
        <v>85</v>
      </c>
      <c r="I89" s="22">
        <v>66</v>
      </c>
      <c r="J89" s="22">
        <v>108.9</v>
      </c>
      <c r="K89" s="23">
        <v>97.36</v>
      </c>
      <c r="L89" s="1">
        <v>20</v>
      </c>
      <c r="M89" s="24">
        <f t="shared" si="11"/>
        <v>71.428571428571431</v>
      </c>
      <c r="N89" s="33">
        <f t="shared" si="12"/>
        <v>90.80257142857144</v>
      </c>
      <c r="O89" s="25" t="s">
        <v>17</v>
      </c>
      <c r="P89" s="26" t="str">
        <f t="shared" si="13"/>
        <v>A</v>
      </c>
      <c r="Q89" s="1" t="s">
        <v>106</v>
      </c>
      <c r="R89" s="1">
        <v>13522068</v>
      </c>
      <c r="S89" s="1">
        <v>8</v>
      </c>
      <c r="T89" s="1" t="s">
        <v>8</v>
      </c>
    </row>
    <row r="90" spans="1:20" x14ac:dyDescent="0.25">
      <c r="A90" s="1">
        <v>9</v>
      </c>
      <c r="B90" s="1" t="s">
        <v>8</v>
      </c>
      <c r="C90" s="1">
        <v>13522069</v>
      </c>
      <c r="D90" s="1" t="s">
        <v>107</v>
      </c>
      <c r="E90" s="21">
        <v>51</v>
      </c>
      <c r="F90" s="21">
        <v>47</v>
      </c>
      <c r="G90" s="22">
        <v>72.5</v>
      </c>
      <c r="H90" s="22">
        <v>48</v>
      </c>
      <c r="I90" s="22">
        <v>26</v>
      </c>
      <c r="J90" s="22">
        <v>70.86</v>
      </c>
      <c r="K90" s="23">
        <v>95.05</v>
      </c>
      <c r="L90" s="1">
        <v>27</v>
      </c>
      <c r="M90" s="24">
        <f t="shared" si="11"/>
        <v>96.428571428571431</v>
      </c>
      <c r="N90" s="33">
        <f t="shared" si="12"/>
        <v>60.105071428571428</v>
      </c>
      <c r="O90" s="25" t="s">
        <v>17</v>
      </c>
      <c r="P90" s="26" t="str">
        <f t="shared" si="13"/>
        <v>BC</v>
      </c>
      <c r="Q90" s="1" t="s">
        <v>107</v>
      </c>
      <c r="R90" s="1">
        <v>13522069</v>
      </c>
      <c r="S90" s="1">
        <v>9</v>
      </c>
      <c r="T90" s="1" t="s">
        <v>8</v>
      </c>
    </row>
    <row r="91" spans="1:20" x14ac:dyDescent="0.25">
      <c r="A91" s="1">
        <v>10</v>
      </c>
      <c r="B91" s="1" t="s">
        <v>8</v>
      </c>
      <c r="C91" s="1">
        <v>13522070</v>
      </c>
      <c r="D91" s="1" t="s">
        <v>108</v>
      </c>
      <c r="E91" s="21">
        <v>83.5</v>
      </c>
      <c r="F91" s="21">
        <v>78.5</v>
      </c>
      <c r="G91" s="22">
        <v>100</v>
      </c>
      <c r="H91" s="22">
        <v>65</v>
      </c>
      <c r="I91" s="22">
        <v>87</v>
      </c>
      <c r="J91" s="22">
        <v>94.56</v>
      </c>
      <c r="K91" s="23">
        <v>87.48</v>
      </c>
      <c r="L91" s="1">
        <v>26</v>
      </c>
      <c r="M91" s="24">
        <f t="shared" si="11"/>
        <v>92.857142857142861</v>
      </c>
      <c r="N91" s="33">
        <f t="shared" si="12"/>
        <v>84.783142857142863</v>
      </c>
      <c r="O91" s="25" t="s">
        <v>20</v>
      </c>
      <c r="P91" s="26" t="str">
        <f t="shared" si="13"/>
        <v>A</v>
      </c>
      <c r="Q91" s="1" t="s">
        <v>108</v>
      </c>
      <c r="R91" s="1">
        <v>13522070</v>
      </c>
      <c r="S91" s="1">
        <v>10</v>
      </c>
      <c r="T91" s="1" t="s">
        <v>8</v>
      </c>
    </row>
    <row r="92" spans="1:20" x14ac:dyDescent="0.25">
      <c r="A92" s="1">
        <v>11</v>
      </c>
      <c r="B92" s="1" t="s">
        <v>8</v>
      </c>
      <c r="C92" s="1">
        <v>13522071</v>
      </c>
      <c r="D92" s="1" t="s">
        <v>109</v>
      </c>
      <c r="E92" s="21">
        <v>53.5</v>
      </c>
      <c r="F92" s="21">
        <v>57</v>
      </c>
      <c r="G92" s="22">
        <v>71</v>
      </c>
      <c r="H92" s="22">
        <v>50</v>
      </c>
      <c r="I92" s="22">
        <v>53</v>
      </c>
      <c r="J92" s="22">
        <v>106.22</v>
      </c>
      <c r="K92" s="23">
        <v>100.38</v>
      </c>
      <c r="L92" s="1">
        <v>25</v>
      </c>
      <c r="M92" s="24">
        <f t="shared" si="11"/>
        <v>89.285714285714292</v>
      </c>
      <c r="N92" s="33">
        <f t="shared" si="12"/>
        <v>70.840714285714284</v>
      </c>
      <c r="O92" s="25" t="s">
        <v>17</v>
      </c>
      <c r="P92" s="26" t="str">
        <f t="shared" si="13"/>
        <v>B</v>
      </c>
      <c r="Q92" s="1" t="s">
        <v>109</v>
      </c>
      <c r="R92" s="1">
        <v>13522071</v>
      </c>
      <c r="S92" s="1">
        <v>11</v>
      </c>
      <c r="T92" s="1" t="s">
        <v>8</v>
      </c>
    </row>
    <row r="93" spans="1:20" x14ac:dyDescent="0.25">
      <c r="A93" s="1">
        <v>12</v>
      </c>
      <c r="B93" s="1" t="s">
        <v>8</v>
      </c>
      <c r="C93" s="1">
        <v>13522072</v>
      </c>
      <c r="D93" s="1" t="s">
        <v>110</v>
      </c>
      <c r="E93" s="21">
        <v>64.5</v>
      </c>
      <c r="F93" s="21">
        <v>60.5</v>
      </c>
      <c r="G93" s="22">
        <v>69</v>
      </c>
      <c r="H93" s="22">
        <v>75</v>
      </c>
      <c r="I93" s="22">
        <v>55</v>
      </c>
      <c r="J93" s="22">
        <v>96.85</v>
      </c>
      <c r="K93" s="23">
        <v>100.68</v>
      </c>
      <c r="L93" s="1">
        <v>24</v>
      </c>
      <c r="M93" s="24">
        <f t="shared" si="11"/>
        <v>85.714285714285708</v>
      </c>
      <c r="N93" s="33">
        <f t="shared" si="12"/>
        <v>74.533785714285699</v>
      </c>
      <c r="O93" s="25" t="s">
        <v>20</v>
      </c>
      <c r="P93" s="26" t="str">
        <f t="shared" si="13"/>
        <v>AB</v>
      </c>
      <c r="Q93" s="1" t="s">
        <v>110</v>
      </c>
      <c r="R93" s="1">
        <v>13522072</v>
      </c>
      <c r="S93" s="1">
        <v>12</v>
      </c>
      <c r="T93" s="1" t="s">
        <v>8</v>
      </c>
    </row>
    <row r="94" spans="1:20" x14ac:dyDescent="0.25">
      <c r="A94" s="1">
        <v>13</v>
      </c>
      <c r="B94" s="1" t="s">
        <v>8</v>
      </c>
      <c r="C94" s="1">
        <v>13522073</v>
      </c>
      <c r="D94" s="1" t="s">
        <v>111</v>
      </c>
      <c r="E94" s="21">
        <v>53.5</v>
      </c>
      <c r="F94" s="21">
        <v>62</v>
      </c>
      <c r="G94" s="22">
        <v>87.5</v>
      </c>
      <c r="H94" s="22">
        <v>75</v>
      </c>
      <c r="I94" s="22">
        <v>17</v>
      </c>
      <c r="J94" s="22">
        <v>97.3</v>
      </c>
      <c r="K94" s="23">
        <v>110.36</v>
      </c>
      <c r="L94" s="1">
        <v>25</v>
      </c>
      <c r="M94" s="24">
        <f t="shared" si="11"/>
        <v>89.285714285714292</v>
      </c>
      <c r="N94" s="33">
        <f t="shared" si="12"/>
        <v>72.579714285714289</v>
      </c>
      <c r="O94" s="25" t="s">
        <v>19</v>
      </c>
      <c r="P94" s="26" t="str">
        <f t="shared" si="13"/>
        <v>B</v>
      </c>
      <c r="Q94" s="1" t="s">
        <v>111</v>
      </c>
      <c r="R94" s="1">
        <v>13522073</v>
      </c>
      <c r="S94" s="1">
        <v>13</v>
      </c>
      <c r="T94" s="1" t="s">
        <v>8</v>
      </c>
    </row>
    <row r="95" spans="1:20" x14ac:dyDescent="0.25">
      <c r="A95" s="1">
        <v>14</v>
      </c>
      <c r="B95" s="1" t="s">
        <v>8</v>
      </c>
      <c r="C95" s="1">
        <v>13522074</v>
      </c>
      <c r="D95" s="1" t="s">
        <v>112</v>
      </c>
      <c r="E95" s="21">
        <v>63.5</v>
      </c>
      <c r="F95" s="21">
        <v>50</v>
      </c>
      <c r="G95" s="22">
        <v>75</v>
      </c>
      <c r="H95" s="22">
        <v>66</v>
      </c>
      <c r="I95" s="22">
        <v>57</v>
      </c>
      <c r="J95" s="22">
        <v>86.85</v>
      </c>
      <c r="K95" s="23">
        <v>106.19</v>
      </c>
      <c r="L95" s="1">
        <v>26</v>
      </c>
      <c r="M95" s="24">
        <f t="shared" si="11"/>
        <v>92.857142857142861</v>
      </c>
      <c r="N95" s="33">
        <f t="shared" si="12"/>
        <v>71.06814285714286</v>
      </c>
      <c r="O95" s="25" t="s">
        <v>20</v>
      </c>
      <c r="P95" s="26" t="str">
        <f t="shared" si="13"/>
        <v>B</v>
      </c>
      <c r="Q95" s="1" t="s">
        <v>112</v>
      </c>
      <c r="R95" s="1">
        <v>13522074</v>
      </c>
      <c r="S95" s="1">
        <v>14</v>
      </c>
      <c r="T95" s="1" t="s">
        <v>8</v>
      </c>
    </row>
    <row r="96" spans="1:20" x14ac:dyDescent="0.25">
      <c r="A96" s="1">
        <v>15</v>
      </c>
      <c r="B96" s="1" t="s">
        <v>8</v>
      </c>
      <c r="C96" s="1">
        <v>13522075</v>
      </c>
      <c r="D96" s="1" t="s">
        <v>113</v>
      </c>
      <c r="E96" s="21">
        <v>83</v>
      </c>
      <c r="F96" s="21">
        <v>59.5</v>
      </c>
      <c r="G96" s="22">
        <v>75</v>
      </c>
      <c r="H96" s="22">
        <v>83</v>
      </c>
      <c r="I96" s="22">
        <v>84</v>
      </c>
      <c r="J96" s="22">
        <v>93.25</v>
      </c>
      <c r="K96" s="23">
        <v>97.89</v>
      </c>
      <c r="L96" s="1">
        <v>27</v>
      </c>
      <c r="M96" s="24">
        <f t="shared" si="11"/>
        <v>96.428571428571431</v>
      </c>
      <c r="N96" s="33">
        <f t="shared" si="12"/>
        <v>80.744571428571419</v>
      </c>
      <c r="O96" s="25" t="s">
        <v>17</v>
      </c>
      <c r="P96" s="26" t="str">
        <f t="shared" si="13"/>
        <v>A</v>
      </c>
      <c r="Q96" s="1" t="s">
        <v>113</v>
      </c>
      <c r="R96" s="1">
        <v>13522075</v>
      </c>
      <c r="S96" s="1">
        <v>15</v>
      </c>
      <c r="T96" s="1" t="s">
        <v>8</v>
      </c>
    </row>
    <row r="97" spans="1:20" x14ac:dyDescent="0.25">
      <c r="A97" s="1">
        <v>16</v>
      </c>
      <c r="B97" s="1" t="s">
        <v>8</v>
      </c>
      <c r="C97" s="1">
        <v>13522076</v>
      </c>
      <c r="D97" s="1" t="s">
        <v>114</v>
      </c>
      <c r="E97" s="21">
        <v>46</v>
      </c>
      <c r="F97" s="21">
        <v>40</v>
      </c>
      <c r="G97" s="22">
        <v>37.5</v>
      </c>
      <c r="H97" s="22">
        <v>51</v>
      </c>
      <c r="I97" s="22">
        <v>30</v>
      </c>
      <c r="J97" s="22">
        <v>92.02</v>
      </c>
      <c r="K97" s="23">
        <v>85.23</v>
      </c>
      <c r="L97" s="1">
        <v>25</v>
      </c>
      <c r="M97" s="24">
        <f t="shared" si="11"/>
        <v>89.285714285714292</v>
      </c>
      <c r="N97" s="33">
        <f t="shared" si="12"/>
        <v>56.983214285714283</v>
      </c>
      <c r="O97" s="25" t="s">
        <v>19</v>
      </c>
      <c r="P97" s="26" t="str">
        <f t="shared" si="13"/>
        <v>C</v>
      </c>
      <c r="Q97" s="1" t="s">
        <v>114</v>
      </c>
      <c r="R97" s="1">
        <v>13522076</v>
      </c>
      <c r="S97" s="1">
        <v>16</v>
      </c>
      <c r="T97" s="1" t="s">
        <v>8</v>
      </c>
    </row>
    <row r="98" spans="1:20" x14ac:dyDescent="0.25">
      <c r="A98" s="1">
        <v>17</v>
      </c>
      <c r="B98" s="1" t="s">
        <v>8</v>
      </c>
      <c r="C98" s="1">
        <v>13522077</v>
      </c>
      <c r="D98" s="1" t="s">
        <v>115</v>
      </c>
      <c r="E98" s="21">
        <v>70.5</v>
      </c>
      <c r="F98" s="21">
        <v>56</v>
      </c>
      <c r="G98" s="22">
        <v>81</v>
      </c>
      <c r="H98" s="22">
        <v>86</v>
      </c>
      <c r="I98" s="22">
        <v>46</v>
      </c>
      <c r="J98" s="22">
        <v>95.78</v>
      </c>
      <c r="K98" s="23">
        <v>109.45</v>
      </c>
      <c r="L98" s="1">
        <v>26</v>
      </c>
      <c r="M98" s="24">
        <f t="shared" si="11"/>
        <v>92.857142857142861</v>
      </c>
      <c r="N98" s="33">
        <f t="shared" si="12"/>
        <v>77.046642857142857</v>
      </c>
      <c r="O98" s="25" t="s">
        <v>18</v>
      </c>
      <c r="P98" s="26" t="str">
        <f t="shared" si="13"/>
        <v>AB</v>
      </c>
      <c r="Q98" s="1" t="s">
        <v>115</v>
      </c>
      <c r="R98" s="1">
        <v>13522077</v>
      </c>
      <c r="S98" s="1">
        <v>17</v>
      </c>
      <c r="T98" s="1" t="s">
        <v>8</v>
      </c>
    </row>
    <row r="99" spans="1:20" x14ac:dyDescent="0.25">
      <c r="A99" s="1">
        <v>18</v>
      </c>
      <c r="B99" s="1" t="s">
        <v>8</v>
      </c>
      <c r="C99" s="1">
        <v>13522078</v>
      </c>
      <c r="D99" s="1" t="s">
        <v>116</v>
      </c>
      <c r="E99" s="21">
        <v>48</v>
      </c>
      <c r="F99" s="21">
        <v>76.5</v>
      </c>
      <c r="G99" s="22">
        <v>71</v>
      </c>
      <c r="H99" s="22">
        <v>71</v>
      </c>
      <c r="I99" s="22">
        <v>51</v>
      </c>
      <c r="J99" s="22">
        <v>74.290000000000006</v>
      </c>
      <c r="K99" s="23">
        <v>89.72</v>
      </c>
      <c r="L99" s="1">
        <v>25</v>
      </c>
      <c r="M99" s="24">
        <f t="shared" si="11"/>
        <v>89.285714285714292</v>
      </c>
      <c r="N99" s="33">
        <f t="shared" si="12"/>
        <v>69.092214285714292</v>
      </c>
      <c r="O99" s="25" t="s">
        <v>20</v>
      </c>
      <c r="P99" s="26" t="str">
        <f t="shared" si="13"/>
        <v>B</v>
      </c>
      <c r="Q99" s="1" t="s">
        <v>116</v>
      </c>
      <c r="R99" s="1">
        <v>13522078</v>
      </c>
      <c r="S99" s="1">
        <v>18</v>
      </c>
      <c r="T99" s="1" t="s">
        <v>8</v>
      </c>
    </row>
    <row r="100" spans="1:20" x14ac:dyDescent="0.25">
      <c r="A100" s="1">
        <v>19</v>
      </c>
      <c r="B100" s="1" t="s">
        <v>8</v>
      </c>
      <c r="C100" s="1">
        <v>13522079</v>
      </c>
      <c r="D100" s="1" t="s">
        <v>117</v>
      </c>
      <c r="E100" s="21">
        <v>56</v>
      </c>
      <c r="F100" s="21">
        <v>54</v>
      </c>
      <c r="G100" s="22">
        <v>61</v>
      </c>
      <c r="H100" s="22">
        <v>94</v>
      </c>
      <c r="I100" s="22">
        <v>49</v>
      </c>
      <c r="J100" s="22">
        <v>108.45</v>
      </c>
      <c r="K100" s="23">
        <v>93.01</v>
      </c>
      <c r="L100" s="1">
        <v>21</v>
      </c>
      <c r="M100" s="24">
        <f t="shared" si="11"/>
        <v>75</v>
      </c>
      <c r="N100" s="33">
        <f t="shared" si="12"/>
        <v>71.458999999999989</v>
      </c>
      <c r="O100" s="25"/>
      <c r="P100" s="26" t="str">
        <f t="shared" si="13"/>
        <v>B</v>
      </c>
      <c r="Q100" s="1" t="s">
        <v>117</v>
      </c>
      <c r="R100" s="1">
        <v>13522079</v>
      </c>
      <c r="S100" s="1">
        <v>19</v>
      </c>
      <c r="T100" s="1" t="s">
        <v>8</v>
      </c>
    </row>
    <row r="101" spans="1:20" x14ac:dyDescent="0.25">
      <c r="A101" s="1">
        <v>20</v>
      </c>
      <c r="B101" s="1" t="s">
        <v>8</v>
      </c>
      <c r="C101" s="1">
        <v>13522080</v>
      </c>
      <c r="D101" s="1" t="s">
        <v>118</v>
      </c>
      <c r="E101" s="21">
        <v>86</v>
      </c>
      <c r="F101" s="21">
        <v>74</v>
      </c>
      <c r="G101" s="22">
        <v>83.5</v>
      </c>
      <c r="H101" s="22">
        <v>93</v>
      </c>
      <c r="I101" s="22">
        <v>72</v>
      </c>
      <c r="J101" s="22">
        <v>74.290000000000006</v>
      </c>
      <c r="K101" s="23">
        <v>97.89</v>
      </c>
      <c r="L101" s="1">
        <v>25</v>
      </c>
      <c r="M101" s="24">
        <f t="shared" si="11"/>
        <v>89.285714285714292</v>
      </c>
      <c r="N101" s="33">
        <f t="shared" si="12"/>
        <v>82.522714285714287</v>
      </c>
      <c r="O101" s="25" t="s">
        <v>20</v>
      </c>
      <c r="P101" s="26" t="str">
        <f t="shared" si="13"/>
        <v>A</v>
      </c>
      <c r="Q101" s="1" t="s">
        <v>118</v>
      </c>
      <c r="R101" s="1">
        <v>13522080</v>
      </c>
      <c r="S101" s="1">
        <v>20</v>
      </c>
      <c r="T101" s="1" t="s">
        <v>8</v>
      </c>
    </row>
    <row r="102" spans="1:20" x14ac:dyDescent="0.25">
      <c r="A102" s="1">
        <v>21</v>
      </c>
      <c r="B102" s="1" t="s">
        <v>8</v>
      </c>
      <c r="C102" s="1">
        <v>13522081</v>
      </c>
      <c r="D102" s="1" t="s">
        <v>119</v>
      </c>
      <c r="E102" s="21">
        <v>51</v>
      </c>
      <c r="F102" s="21">
        <v>65.5</v>
      </c>
      <c r="G102" s="22">
        <v>67</v>
      </c>
      <c r="H102" s="22">
        <v>38</v>
      </c>
      <c r="I102" s="22">
        <v>39</v>
      </c>
      <c r="J102" s="22">
        <v>97.3</v>
      </c>
      <c r="K102" s="23">
        <v>108.27</v>
      </c>
      <c r="L102" s="1">
        <v>26</v>
      </c>
      <c r="M102" s="24">
        <f t="shared" si="11"/>
        <v>92.857142857142861</v>
      </c>
      <c r="N102" s="33">
        <f t="shared" si="12"/>
        <v>70.457642857142858</v>
      </c>
      <c r="O102" s="25" t="s">
        <v>20</v>
      </c>
      <c r="P102" s="26" t="str">
        <f t="shared" si="13"/>
        <v>B</v>
      </c>
      <c r="Q102" s="1" t="s">
        <v>119</v>
      </c>
      <c r="R102" s="1">
        <v>13522081</v>
      </c>
      <c r="S102" s="1">
        <v>21</v>
      </c>
      <c r="T102" s="1" t="s">
        <v>8</v>
      </c>
    </row>
    <row r="103" spans="1:20" x14ac:dyDescent="0.25">
      <c r="A103" s="1">
        <v>22</v>
      </c>
      <c r="B103" s="1" t="s">
        <v>8</v>
      </c>
      <c r="C103" s="1">
        <v>13522082</v>
      </c>
      <c r="D103" s="1" t="s">
        <v>120</v>
      </c>
      <c r="E103" s="21">
        <v>57.5</v>
      </c>
      <c r="F103" s="21">
        <v>64.5</v>
      </c>
      <c r="G103" s="22">
        <v>65</v>
      </c>
      <c r="H103" s="22">
        <v>74</v>
      </c>
      <c r="I103" s="22">
        <v>41</v>
      </c>
      <c r="J103" s="22">
        <v>93.83</v>
      </c>
      <c r="K103" s="23">
        <v>101.43</v>
      </c>
      <c r="L103" s="1">
        <v>26</v>
      </c>
      <c r="M103" s="24">
        <f t="shared" si="11"/>
        <v>92.857142857142861</v>
      </c>
      <c r="N103" s="33">
        <f t="shared" si="12"/>
        <v>72.44614285714286</v>
      </c>
      <c r="O103" s="25" t="s">
        <v>20</v>
      </c>
      <c r="P103" s="26" t="str">
        <f t="shared" si="13"/>
        <v>B</v>
      </c>
      <c r="Q103" s="1" t="s">
        <v>120</v>
      </c>
      <c r="R103" s="1">
        <v>13522082</v>
      </c>
      <c r="S103" s="1">
        <v>22</v>
      </c>
      <c r="T103" s="1" t="s">
        <v>8</v>
      </c>
    </row>
    <row r="104" spans="1:20" x14ac:dyDescent="0.25">
      <c r="A104" s="1">
        <v>23</v>
      </c>
      <c r="B104" s="1" t="s">
        <v>8</v>
      </c>
      <c r="C104" s="1">
        <v>13522083</v>
      </c>
      <c r="D104" s="1" t="s">
        <v>121</v>
      </c>
      <c r="E104" s="21">
        <v>67</v>
      </c>
      <c r="F104" s="21">
        <v>68.5</v>
      </c>
      <c r="G104" s="22">
        <v>67</v>
      </c>
      <c r="H104" s="22">
        <v>41</v>
      </c>
      <c r="I104" s="22">
        <v>39</v>
      </c>
      <c r="J104" s="22">
        <v>85.64</v>
      </c>
      <c r="K104" s="23">
        <v>96.1</v>
      </c>
      <c r="L104" s="1">
        <v>26</v>
      </c>
      <c r="M104" s="24">
        <f t="shared" si="11"/>
        <v>92.857142857142861</v>
      </c>
      <c r="N104" s="33">
        <f t="shared" si="12"/>
        <v>71.81314285714285</v>
      </c>
      <c r="O104" s="25" t="s">
        <v>19</v>
      </c>
      <c r="P104" s="26" t="str">
        <f t="shared" si="13"/>
        <v>B</v>
      </c>
      <c r="Q104" s="1" t="s">
        <v>121</v>
      </c>
      <c r="R104" s="1">
        <v>13522083</v>
      </c>
      <c r="S104" s="1">
        <v>23</v>
      </c>
      <c r="T104" s="1" t="s">
        <v>8</v>
      </c>
    </row>
    <row r="105" spans="1:20" x14ac:dyDescent="0.25">
      <c r="A105" s="1">
        <v>24</v>
      </c>
      <c r="B105" s="1" t="s">
        <v>8</v>
      </c>
      <c r="C105" s="1">
        <v>13522084</v>
      </c>
      <c r="D105" s="1" t="s">
        <v>122</v>
      </c>
      <c r="E105" s="21">
        <v>58.5</v>
      </c>
      <c r="F105" s="21">
        <v>49.5</v>
      </c>
      <c r="G105" s="22">
        <v>75</v>
      </c>
      <c r="H105" s="22">
        <v>74</v>
      </c>
      <c r="I105" s="22">
        <v>73</v>
      </c>
      <c r="J105" s="22">
        <v>113.08</v>
      </c>
      <c r="K105" s="23">
        <v>110.9</v>
      </c>
      <c r="L105" s="1">
        <v>24</v>
      </c>
      <c r="M105" s="24">
        <f t="shared" si="11"/>
        <v>85.714285714285708</v>
      </c>
      <c r="N105" s="33">
        <f t="shared" si="12"/>
        <v>75.63128571428571</v>
      </c>
      <c r="O105" s="25" t="s">
        <v>20</v>
      </c>
      <c r="P105" s="26" t="str">
        <f t="shared" si="13"/>
        <v>AB</v>
      </c>
      <c r="Q105" s="1" t="s">
        <v>122</v>
      </c>
      <c r="R105" s="1">
        <v>13522084</v>
      </c>
      <c r="S105" s="1">
        <v>24</v>
      </c>
      <c r="T105" s="1" t="s">
        <v>8</v>
      </c>
    </row>
    <row r="106" spans="1:20" x14ac:dyDescent="0.25">
      <c r="A106" s="1">
        <v>25</v>
      </c>
      <c r="B106" s="1" t="s">
        <v>8</v>
      </c>
      <c r="C106" s="1">
        <v>13522085</v>
      </c>
      <c r="D106" s="1" t="s">
        <v>123</v>
      </c>
      <c r="E106" s="21">
        <v>85</v>
      </c>
      <c r="F106" s="21">
        <v>83</v>
      </c>
      <c r="G106" s="22">
        <v>75</v>
      </c>
      <c r="H106" s="22">
        <v>79</v>
      </c>
      <c r="I106" s="22">
        <v>48</v>
      </c>
      <c r="J106" s="22">
        <v>88.11</v>
      </c>
      <c r="K106" s="23">
        <v>87.48</v>
      </c>
      <c r="L106" s="1">
        <v>27</v>
      </c>
      <c r="M106" s="24">
        <f t="shared" si="11"/>
        <v>96.428571428571431</v>
      </c>
      <c r="N106" s="33">
        <f t="shared" si="12"/>
        <v>82.387071428571431</v>
      </c>
      <c r="O106" s="25" t="s">
        <v>20</v>
      </c>
      <c r="P106" s="26" t="str">
        <f t="shared" si="13"/>
        <v>A</v>
      </c>
      <c r="Q106" s="1" t="s">
        <v>123</v>
      </c>
      <c r="R106" s="1">
        <v>13522085</v>
      </c>
      <c r="S106" s="1">
        <v>25</v>
      </c>
      <c r="T106" s="1" t="s">
        <v>8</v>
      </c>
    </row>
    <row r="107" spans="1:20" x14ac:dyDescent="0.25">
      <c r="A107" s="1">
        <v>26</v>
      </c>
      <c r="B107" s="1" t="s">
        <v>8</v>
      </c>
      <c r="C107" s="1">
        <v>13522086</v>
      </c>
      <c r="D107" s="1" t="s">
        <v>124</v>
      </c>
      <c r="E107" s="21">
        <v>56.5</v>
      </c>
      <c r="F107" s="21">
        <v>71</v>
      </c>
      <c r="G107" s="22">
        <v>80</v>
      </c>
      <c r="H107" s="22">
        <v>71</v>
      </c>
      <c r="I107" s="22">
        <v>57</v>
      </c>
      <c r="J107" s="22">
        <v>106.29</v>
      </c>
      <c r="K107" s="23">
        <v>101.66</v>
      </c>
      <c r="L107" s="1">
        <v>23</v>
      </c>
      <c r="M107" s="24">
        <f t="shared" si="11"/>
        <v>82.142857142857139</v>
      </c>
      <c r="N107" s="33">
        <f t="shared" si="12"/>
        <v>77.190357142857138</v>
      </c>
      <c r="O107" s="25" t="s">
        <v>17</v>
      </c>
      <c r="P107" s="26" t="str">
        <f t="shared" si="13"/>
        <v>AB</v>
      </c>
      <c r="Q107" s="1" t="s">
        <v>124</v>
      </c>
      <c r="R107" s="1">
        <v>13522086</v>
      </c>
      <c r="S107" s="1">
        <v>26</v>
      </c>
      <c r="T107" s="1" t="s">
        <v>8</v>
      </c>
    </row>
    <row r="108" spans="1:20" x14ac:dyDescent="0.25">
      <c r="A108" s="1">
        <v>27</v>
      </c>
      <c r="B108" s="1" t="s">
        <v>8</v>
      </c>
      <c r="C108" s="1">
        <v>13522087</v>
      </c>
      <c r="D108" s="1" t="s">
        <v>125</v>
      </c>
      <c r="E108" s="21">
        <v>56</v>
      </c>
      <c r="F108" s="21">
        <v>68</v>
      </c>
      <c r="G108" s="22">
        <v>61</v>
      </c>
      <c r="H108" s="22">
        <v>80</v>
      </c>
      <c r="I108" s="22">
        <v>66</v>
      </c>
      <c r="J108" s="22">
        <v>88.11</v>
      </c>
      <c r="K108" s="23">
        <v>89.86</v>
      </c>
      <c r="L108" s="1">
        <v>28</v>
      </c>
      <c r="M108" s="24">
        <f t="shared" si="11"/>
        <v>100</v>
      </c>
      <c r="N108" s="33">
        <f t="shared" si="12"/>
        <v>72.115499999999997</v>
      </c>
      <c r="O108" s="25" t="s">
        <v>19</v>
      </c>
      <c r="P108" s="26" t="str">
        <f t="shared" si="13"/>
        <v>B</v>
      </c>
      <c r="Q108" s="1" t="s">
        <v>125</v>
      </c>
      <c r="R108" s="1">
        <v>13522087</v>
      </c>
      <c r="S108" s="1">
        <v>27</v>
      </c>
      <c r="T108" s="1" t="s">
        <v>8</v>
      </c>
    </row>
    <row r="109" spans="1:20" x14ac:dyDescent="0.25">
      <c r="A109" s="1">
        <v>28</v>
      </c>
      <c r="B109" s="1" t="s">
        <v>8</v>
      </c>
      <c r="C109" s="1">
        <v>13522088</v>
      </c>
      <c r="D109" s="1" t="s">
        <v>126</v>
      </c>
      <c r="E109" s="21">
        <v>43</v>
      </c>
      <c r="F109" s="21">
        <v>39</v>
      </c>
      <c r="G109" s="22">
        <v>46</v>
      </c>
      <c r="H109" s="22">
        <v>59</v>
      </c>
      <c r="I109" s="22">
        <v>29</v>
      </c>
      <c r="J109" s="22">
        <v>82.79</v>
      </c>
      <c r="K109" s="23">
        <v>95.31</v>
      </c>
      <c r="L109" s="1">
        <v>28</v>
      </c>
      <c r="M109" s="24">
        <f t="shared" si="11"/>
        <v>100</v>
      </c>
      <c r="N109" s="33">
        <f t="shared" si="12"/>
        <v>57.254999999999995</v>
      </c>
      <c r="O109" s="25" t="s">
        <v>21</v>
      </c>
      <c r="P109" s="26" t="str">
        <f t="shared" si="13"/>
        <v>C</v>
      </c>
      <c r="Q109" s="1" t="s">
        <v>126</v>
      </c>
      <c r="R109" s="1">
        <v>13522088</v>
      </c>
      <c r="S109" s="1">
        <v>28</v>
      </c>
      <c r="T109" s="1" t="s">
        <v>8</v>
      </c>
    </row>
    <row r="110" spans="1:20" x14ac:dyDescent="0.25">
      <c r="A110" s="1">
        <v>29</v>
      </c>
      <c r="B110" s="1" t="s">
        <v>8</v>
      </c>
      <c r="C110" s="1">
        <v>13522089</v>
      </c>
      <c r="D110" s="1" t="s">
        <v>127</v>
      </c>
      <c r="E110" s="21">
        <v>85</v>
      </c>
      <c r="F110" s="21">
        <v>66.5</v>
      </c>
      <c r="G110" s="22">
        <v>75</v>
      </c>
      <c r="H110" s="22">
        <v>90</v>
      </c>
      <c r="I110" s="22">
        <v>66</v>
      </c>
      <c r="J110" s="22">
        <v>107.73</v>
      </c>
      <c r="K110" s="23">
        <v>107.94</v>
      </c>
      <c r="L110" s="1">
        <v>25</v>
      </c>
      <c r="M110" s="24">
        <f t="shared" si="11"/>
        <v>89.285714285714292</v>
      </c>
      <c r="N110" s="33">
        <f t="shared" si="12"/>
        <v>85.871214285714288</v>
      </c>
      <c r="O110" s="25" t="s">
        <v>20</v>
      </c>
      <c r="P110" s="26" t="str">
        <f t="shared" si="13"/>
        <v>A</v>
      </c>
      <c r="Q110" s="1" t="s">
        <v>127</v>
      </c>
      <c r="R110" s="1">
        <v>13522089</v>
      </c>
      <c r="S110" s="1">
        <v>29</v>
      </c>
      <c r="T110" s="1" t="s">
        <v>8</v>
      </c>
    </row>
    <row r="111" spans="1:20" x14ac:dyDescent="0.25">
      <c r="A111" s="1">
        <v>30</v>
      </c>
      <c r="B111" s="1" t="s">
        <v>8</v>
      </c>
      <c r="C111" s="1">
        <v>13522090</v>
      </c>
      <c r="D111" s="1" t="s">
        <v>128</v>
      </c>
      <c r="E111" s="21">
        <v>66.5</v>
      </c>
      <c r="F111" s="21">
        <v>59.5</v>
      </c>
      <c r="G111" s="22">
        <v>65</v>
      </c>
      <c r="H111" s="22">
        <v>87</v>
      </c>
      <c r="I111" s="22">
        <v>43</v>
      </c>
      <c r="J111" s="22">
        <v>86.85</v>
      </c>
      <c r="K111" s="23">
        <v>95.72</v>
      </c>
      <c r="L111" s="1">
        <v>28</v>
      </c>
      <c r="M111" s="24">
        <f t="shared" si="11"/>
        <v>100</v>
      </c>
      <c r="N111" s="33">
        <f t="shared" si="12"/>
        <v>72.585499999999996</v>
      </c>
      <c r="O111" s="25" t="s">
        <v>20</v>
      </c>
      <c r="P111" s="26" t="str">
        <f t="shared" si="13"/>
        <v>B</v>
      </c>
      <c r="Q111" s="1" t="s">
        <v>128</v>
      </c>
      <c r="R111" s="1">
        <v>13522090</v>
      </c>
      <c r="S111" s="1">
        <v>30</v>
      </c>
      <c r="T111" s="1" t="s">
        <v>8</v>
      </c>
    </row>
    <row r="112" spans="1:20" x14ac:dyDescent="0.25">
      <c r="A112" s="1">
        <v>31</v>
      </c>
      <c r="B112" s="1" t="s">
        <v>8</v>
      </c>
      <c r="C112" s="1">
        <v>13522091</v>
      </c>
      <c r="D112" s="1" t="s">
        <v>129</v>
      </c>
      <c r="E112" s="21">
        <v>49</v>
      </c>
      <c r="F112" s="21">
        <v>53</v>
      </c>
      <c r="G112" s="22">
        <v>61</v>
      </c>
      <c r="H112" s="22">
        <v>52</v>
      </c>
      <c r="I112" s="22">
        <v>63</v>
      </c>
      <c r="J112" s="22">
        <v>102.2</v>
      </c>
      <c r="K112" s="23">
        <v>100.38</v>
      </c>
      <c r="L112" s="1">
        <v>26</v>
      </c>
      <c r="M112" s="24">
        <f t="shared" si="11"/>
        <v>92.857142857142861</v>
      </c>
      <c r="N112" s="33">
        <f t="shared" si="12"/>
        <v>68.304142857142864</v>
      </c>
      <c r="O112" s="25" t="s">
        <v>17</v>
      </c>
      <c r="P112" s="26" t="str">
        <f t="shared" si="13"/>
        <v>B</v>
      </c>
      <c r="Q112" s="1" t="s">
        <v>129</v>
      </c>
      <c r="R112" s="1">
        <v>13522091</v>
      </c>
      <c r="S112" s="1">
        <v>31</v>
      </c>
      <c r="T112" s="1" t="s">
        <v>8</v>
      </c>
    </row>
    <row r="113" spans="1:20" x14ac:dyDescent="0.25">
      <c r="A113" s="1">
        <v>32</v>
      </c>
      <c r="B113" s="1" t="s">
        <v>8</v>
      </c>
      <c r="C113" s="1">
        <v>13522092</v>
      </c>
      <c r="D113" s="1" t="s">
        <v>130</v>
      </c>
      <c r="E113" s="21">
        <v>79</v>
      </c>
      <c r="F113" s="21">
        <v>62.5</v>
      </c>
      <c r="G113" s="22">
        <v>59</v>
      </c>
      <c r="H113" s="22">
        <v>48</v>
      </c>
      <c r="I113" s="22">
        <v>43</v>
      </c>
      <c r="J113" s="22">
        <v>91.66</v>
      </c>
      <c r="K113" s="23">
        <v>72.42</v>
      </c>
      <c r="L113" s="1">
        <v>26</v>
      </c>
      <c r="M113" s="24">
        <f t="shared" si="11"/>
        <v>92.857142857142861</v>
      </c>
      <c r="N113" s="33">
        <f t="shared" si="12"/>
        <v>70.844142857142856</v>
      </c>
      <c r="O113" s="25" t="s">
        <v>20</v>
      </c>
      <c r="P113" s="26" t="str">
        <f t="shared" si="13"/>
        <v>B</v>
      </c>
      <c r="Q113" s="1" t="s">
        <v>130</v>
      </c>
      <c r="R113" s="1">
        <v>13522092</v>
      </c>
      <c r="S113" s="1">
        <v>32</v>
      </c>
      <c r="T113" s="1" t="s">
        <v>8</v>
      </c>
    </row>
    <row r="114" spans="1:20" x14ac:dyDescent="0.25">
      <c r="A114" s="1">
        <v>33</v>
      </c>
      <c r="B114" s="1" t="s">
        <v>8</v>
      </c>
      <c r="C114" s="1">
        <v>13522093</v>
      </c>
      <c r="D114" s="1" t="s">
        <v>131</v>
      </c>
      <c r="E114" s="21">
        <v>30</v>
      </c>
      <c r="F114" s="21">
        <v>54.5</v>
      </c>
      <c r="G114" s="22">
        <v>58.5</v>
      </c>
      <c r="H114" s="22">
        <v>22</v>
      </c>
      <c r="I114" s="22">
        <v>17</v>
      </c>
      <c r="J114" s="22">
        <v>102.2</v>
      </c>
      <c r="K114" s="23">
        <v>72.42</v>
      </c>
      <c r="L114" s="1">
        <v>24</v>
      </c>
      <c r="M114" s="24">
        <f t="shared" si="11"/>
        <v>85.714285714285708</v>
      </c>
      <c r="N114" s="33">
        <f t="shared" si="12"/>
        <v>54.882285714285715</v>
      </c>
      <c r="O114" s="25" t="s">
        <v>21</v>
      </c>
      <c r="P114" s="26" t="str">
        <f t="shared" si="13"/>
        <v>C</v>
      </c>
      <c r="Q114" s="1" t="s">
        <v>131</v>
      </c>
      <c r="R114" s="1">
        <v>13522093</v>
      </c>
      <c r="S114" s="1">
        <v>33</v>
      </c>
      <c r="T114" s="1" t="s">
        <v>8</v>
      </c>
    </row>
    <row r="115" spans="1:20" x14ac:dyDescent="0.25">
      <c r="A115" s="1">
        <v>34</v>
      </c>
      <c r="B115" s="1" t="s">
        <v>8</v>
      </c>
      <c r="C115" s="1">
        <v>13522094</v>
      </c>
      <c r="D115" s="1" t="s">
        <v>132</v>
      </c>
      <c r="E115" s="21">
        <v>40.5</v>
      </c>
      <c r="F115" s="21">
        <v>51</v>
      </c>
      <c r="G115" s="22">
        <v>47</v>
      </c>
      <c r="H115" s="22">
        <v>42</v>
      </c>
      <c r="I115" s="22">
        <v>37</v>
      </c>
      <c r="J115" s="22">
        <v>82.79</v>
      </c>
      <c r="K115" s="23">
        <v>97.1</v>
      </c>
      <c r="L115" s="1">
        <v>28</v>
      </c>
      <c r="M115" s="24">
        <f t="shared" si="11"/>
        <v>100</v>
      </c>
      <c r="N115" s="33">
        <f t="shared" si="12"/>
        <v>59.418499999999995</v>
      </c>
      <c r="O115" s="25" t="s">
        <v>21</v>
      </c>
      <c r="P115" s="26" t="str">
        <f t="shared" si="13"/>
        <v>C</v>
      </c>
      <c r="Q115" s="1" t="s">
        <v>132</v>
      </c>
      <c r="R115" s="1">
        <v>13522094</v>
      </c>
      <c r="S115" s="1">
        <v>34</v>
      </c>
      <c r="T115" s="1" t="s">
        <v>8</v>
      </c>
    </row>
    <row r="116" spans="1:20" x14ac:dyDescent="0.25">
      <c r="A116" s="1">
        <v>35</v>
      </c>
      <c r="B116" s="1" t="s">
        <v>8</v>
      </c>
      <c r="C116" s="1">
        <v>13522095</v>
      </c>
      <c r="D116" s="1" t="s">
        <v>133</v>
      </c>
      <c r="E116" s="21">
        <v>57</v>
      </c>
      <c r="F116" s="21">
        <v>64</v>
      </c>
      <c r="G116" s="22">
        <v>73.5</v>
      </c>
      <c r="H116" s="22">
        <v>74</v>
      </c>
      <c r="I116" s="22">
        <v>62</v>
      </c>
      <c r="J116" s="22">
        <v>94.33</v>
      </c>
      <c r="K116" s="23">
        <v>100.47</v>
      </c>
      <c r="L116" s="1">
        <v>24</v>
      </c>
      <c r="M116" s="24">
        <f t="shared" si="11"/>
        <v>85.714285714285708</v>
      </c>
      <c r="N116" s="33">
        <f t="shared" si="12"/>
        <v>73.7542857142857</v>
      </c>
      <c r="O116" s="25" t="s">
        <v>17</v>
      </c>
      <c r="P116" s="26" t="str">
        <f t="shared" si="13"/>
        <v>B</v>
      </c>
      <c r="Q116" s="1" t="s">
        <v>133</v>
      </c>
      <c r="R116" s="1">
        <v>13522095</v>
      </c>
      <c r="S116" s="1">
        <v>35</v>
      </c>
      <c r="T116" s="1" t="s">
        <v>8</v>
      </c>
    </row>
    <row r="117" spans="1:20" x14ac:dyDescent="0.25">
      <c r="A117" s="1">
        <v>36</v>
      </c>
      <c r="B117" s="1" t="s">
        <v>8</v>
      </c>
      <c r="C117" s="1">
        <v>13522096</v>
      </c>
      <c r="D117" s="1" t="s">
        <v>134</v>
      </c>
      <c r="E117" s="21">
        <v>64</v>
      </c>
      <c r="F117" s="21">
        <v>57.5</v>
      </c>
      <c r="G117" s="22">
        <v>82</v>
      </c>
      <c r="H117" s="22">
        <v>72</v>
      </c>
      <c r="I117" s="22">
        <v>63</v>
      </c>
      <c r="J117" s="22">
        <v>86.76</v>
      </c>
      <c r="K117" s="23">
        <v>95.05</v>
      </c>
      <c r="L117" s="1">
        <v>27</v>
      </c>
      <c r="M117" s="24">
        <f t="shared" si="11"/>
        <v>96.428571428571431</v>
      </c>
      <c r="N117" s="33">
        <f t="shared" si="12"/>
        <v>72.59507142857143</v>
      </c>
      <c r="O117" s="25" t="s">
        <v>18</v>
      </c>
      <c r="P117" s="26" t="str">
        <f t="shared" si="13"/>
        <v>B</v>
      </c>
      <c r="Q117" s="1" t="s">
        <v>134</v>
      </c>
      <c r="R117" s="1">
        <v>13522096</v>
      </c>
      <c r="S117" s="1">
        <v>36</v>
      </c>
      <c r="T117" s="1" t="s">
        <v>8</v>
      </c>
    </row>
    <row r="118" spans="1:20" x14ac:dyDescent="0.25">
      <c r="A118" s="1">
        <v>37</v>
      </c>
      <c r="B118" s="1" t="s">
        <v>8</v>
      </c>
      <c r="C118" s="1">
        <v>13522097</v>
      </c>
      <c r="D118" s="1" t="s">
        <v>135</v>
      </c>
      <c r="E118" s="21">
        <v>56</v>
      </c>
      <c r="F118" s="21">
        <v>50</v>
      </c>
      <c r="G118" s="22">
        <v>94</v>
      </c>
      <c r="H118" s="22">
        <v>69</v>
      </c>
      <c r="I118" s="22">
        <v>52</v>
      </c>
      <c r="J118" s="22">
        <v>106.22</v>
      </c>
      <c r="K118" s="23">
        <v>105.15</v>
      </c>
      <c r="L118" s="1">
        <v>24</v>
      </c>
      <c r="M118" s="24">
        <f t="shared" si="11"/>
        <v>85.714285714285708</v>
      </c>
      <c r="N118" s="33">
        <f t="shared" si="12"/>
        <v>72.819785714285715</v>
      </c>
      <c r="O118" s="25" t="s">
        <v>20</v>
      </c>
      <c r="P118" s="26" t="str">
        <f t="shared" si="13"/>
        <v>B</v>
      </c>
      <c r="Q118" s="1" t="s">
        <v>135</v>
      </c>
      <c r="R118" s="1">
        <v>13522097</v>
      </c>
      <c r="S118" s="1">
        <v>37</v>
      </c>
      <c r="T118" s="1" t="s">
        <v>8</v>
      </c>
    </row>
    <row r="119" spans="1:20" x14ac:dyDescent="0.25">
      <c r="A119" s="1">
        <v>38</v>
      </c>
      <c r="B119" s="1" t="s">
        <v>8</v>
      </c>
      <c r="C119" s="1">
        <v>13522098</v>
      </c>
      <c r="D119" s="1" t="s">
        <v>136</v>
      </c>
      <c r="E119" s="21">
        <v>77.5</v>
      </c>
      <c r="F119" s="21">
        <v>76</v>
      </c>
      <c r="G119" s="22">
        <v>83.5</v>
      </c>
      <c r="H119" s="22">
        <v>98</v>
      </c>
      <c r="I119" s="22">
        <v>80</v>
      </c>
      <c r="J119" s="22">
        <v>102.2</v>
      </c>
      <c r="K119" s="23">
        <v>100.61</v>
      </c>
      <c r="L119" s="1">
        <v>26</v>
      </c>
      <c r="M119" s="24">
        <f t="shared" ref="M119:M150" si="14">L119/28 * 100</f>
        <v>92.857142857142861</v>
      </c>
      <c r="N119" s="33">
        <f t="shared" ref="N119:N150" si="15" xml:space="preserve"> SUMPRODUCT($E$20:$M$20,E119:M119)</f>
        <v>86.343642857142854</v>
      </c>
      <c r="O119" s="25" t="s">
        <v>20</v>
      </c>
      <c r="P119" s="26" t="str">
        <f t="shared" ref="P119:P150" si="16">VLOOKUP(N119,$O$4:$P$10,2)</f>
        <v>A</v>
      </c>
      <c r="Q119" s="1" t="s">
        <v>136</v>
      </c>
      <c r="R119" s="1">
        <v>13522098</v>
      </c>
      <c r="S119" s="1">
        <v>38</v>
      </c>
      <c r="T119" s="1" t="s">
        <v>8</v>
      </c>
    </row>
    <row r="120" spans="1:20" x14ac:dyDescent="0.25">
      <c r="A120" s="1">
        <v>39</v>
      </c>
      <c r="B120" s="1" t="s">
        <v>8</v>
      </c>
      <c r="C120" s="1">
        <v>13522099</v>
      </c>
      <c r="D120" s="1" t="s">
        <v>137</v>
      </c>
      <c r="E120" s="21">
        <v>49</v>
      </c>
      <c r="F120" s="21">
        <v>59</v>
      </c>
      <c r="G120" s="22">
        <v>57</v>
      </c>
      <c r="H120" s="22">
        <v>59</v>
      </c>
      <c r="I120" s="22">
        <v>30</v>
      </c>
      <c r="J120" s="22">
        <v>80.430000000000007</v>
      </c>
      <c r="K120" s="23">
        <v>90.71</v>
      </c>
      <c r="L120" s="1">
        <v>25</v>
      </c>
      <c r="M120" s="24">
        <f t="shared" si="14"/>
        <v>89.285714285714292</v>
      </c>
      <c r="N120" s="33">
        <f t="shared" si="15"/>
        <v>63.216714285714282</v>
      </c>
      <c r="O120" s="25" t="s">
        <v>21</v>
      </c>
      <c r="P120" s="26" t="str">
        <f t="shared" si="16"/>
        <v>BC</v>
      </c>
      <c r="Q120" s="1" t="s">
        <v>137</v>
      </c>
      <c r="R120" s="1">
        <v>13522099</v>
      </c>
      <c r="S120" s="1">
        <v>39</v>
      </c>
      <c r="T120" s="1" t="s">
        <v>8</v>
      </c>
    </row>
    <row r="121" spans="1:20" x14ac:dyDescent="0.25">
      <c r="A121" s="1">
        <v>40</v>
      </c>
      <c r="B121" s="1" t="s">
        <v>8</v>
      </c>
      <c r="C121" s="1">
        <v>13522100</v>
      </c>
      <c r="D121" s="1" t="s">
        <v>138</v>
      </c>
      <c r="E121" s="21">
        <v>66</v>
      </c>
      <c r="F121" s="21">
        <v>43</v>
      </c>
      <c r="G121" s="22">
        <v>72.5</v>
      </c>
      <c r="H121" s="22">
        <v>51</v>
      </c>
      <c r="I121" s="22">
        <v>34</v>
      </c>
      <c r="J121" s="22">
        <v>106.29</v>
      </c>
      <c r="K121" s="23">
        <v>95.31</v>
      </c>
      <c r="L121" s="1">
        <v>25</v>
      </c>
      <c r="M121" s="24">
        <f t="shared" si="14"/>
        <v>89.285714285714292</v>
      </c>
      <c r="N121" s="33">
        <f t="shared" si="15"/>
        <v>68.72571428571429</v>
      </c>
      <c r="O121" s="25" t="s">
        <v>21</v>
      </c>
      <c r="P121" s="26" t="str">
        <f t="shared" si="16"/>
        <v>B</v>
      </c>
      <c r="Q121" s="1" t="s">
        <v>138</v>
      </c>
      <c r="R121" s="1">
        <v>13522100</v>
      </c>
      <c r="S121" s="1">
        <v>40</v>
      </c>
      <c r="T121" s="1" t="s">
        <v>8</v>
      </c>
    </row>
    <row r="122" spans="1:20" x14ac:dyDescent="0.25">
      <c r="A122" s="1">
        <v>41</v>
      </c>
      <c r="B122" s="1" t="s">
        <v>8</v>
      </c>
      <c r="C122" s="1">
        <v>13522101</v>
      </c>
      <c r="D122" s="1" t="s">
        <v>139</v>
      </c>
      <c r="E122" s="21">
        <v>36</v>
      </c>
      <c r="F122" s="21">
        <v>53.5</v>
      </c>
      <c r="G122" s="22">
        <v>56</v>
      </c>
      <c r="H122" s="22">
        <v>63</v>
      </c>
      <c r="I122" s="22">
        <v>39</v>
      </c>
      <c r="J122" s="22">
        <v>93.83</v>
      </c>
      <c r="K122" s="23">
        <v>106.19</v>
      </c>
      <c r="L122" s="1">
        <v>21</v>
      </c>
      <c r="M122" s="24">
        <f t="shared" si="14"/>
        <v>75</v>
      </c>
      <c r="N122" s="33">
        <f t="shared" si="15"/>
        <v>63.357999999999997</v>
      </c>
      <c r="O122" s="25" t="s">
        <v>19</v>
      </c>
      <c r="P122" s="26" t="str">
        <f t="shared" si="16"/>
        <v>BC</v>
      </c>
      <c r="Q122" s="1" t="s">
        <v>139</v>
      </c>
      <c r="R122" s="1">
        <v>13522101</v>
      </c>
      <c r="S122" s="1">
        <v>41</v>
      </c>
      <c r="T122" s="1" t="s">
        <v>8</v>
      </c>
    </row>
    <row r="123" spans="1:20" x14ac:dyDescent="0.25">
      <c r="A123" s="1">
        <v>42</v>
      </c>
      <c r="B123" s="1" t="s">
        <v>8</v>
      </c>
      <c r="C123" s="1">
        <v>13522102</v>
      </c>
      <c r="D123" s="1" t="s">
        <v>140</v>
      </c>
      <c r="E123" s="21">
        <v>72</v>
      </c>
      <c r="F123" s="21">
        <v>67.5</v>
      </c>
      <c r="G123" s="22">
        <v>72.5</v>
      </c>
      <c r="H123" s="22">
        <v>99</v>
      </c>
      <c r="I123" s="22">
        <v>90</v>
      </c>
      <c r="J123" s="22">
        <v>34.369999999999997</v>
      </c>
      <c r="K123" s="23">
        <v>15</v>
      </c>
      <c r="L123" s="1">
        <v>24</v>
      </c>
      <c r="M123" s="24">
        <f t="shared" si="14"/>
        <v>85.714285714285708</v>
      </c>
      <c r="N123" s="33">
        <f t="shared" si="15"/>
        <v>59.684785714285709</v>
      </c>
      <c r="O123" s="25" t="s">
        <v>20</v>
      </c>
      <c r="P123" s="26" t="str">
        <f t="shared" si="16"/>
        <v>C</v>
      </c>
      <c r="Q123" s="1" t="s">
        <v>140</v>
      </c>
      <c r="R123" s="1">
        <v>13522102</v>
      </c>
      <c r="S123" s="1">
        <v>42</v>
      </c>
      <c r="T123" s="1" t="s">
        <v>8</v>
      </c>
    </row>
    <row r="124" spans="1:20" x14ac:dyDescent="0.25">
      <c r="A124" s="1">
        <v>43</v>
      </c>
      <c r="B124" s="1" t="s">
        <v>8</v>
      </c>
      <c r="C124" s="1">
        <v>13522103</v>
      </c>
      <c r="D124" s="1" t="s">
        <v>141</v>
      </c>
      <c r="E124" s="21">
        <v>54</v>
      </c>
      <c r="F124" s="21">
        <v>71.5</v>
      </c>
      <c r="G124" s="22">
        <v>75</v>
      </c>
      <c r="H124" s="22">
        <v>71</v>
      </c>
      <c r="I124" s="22">
        <v>62</v>
      </c>
      <c r="J124" s="22">
        <v>93.25</v>
      </c>
      <c r="K124" s="23">
        <v>95.72</v>
      </c>
      <c r="L124" s="1">
        <v>23</v>
      </c>
      <c r="M124" s="24">
        <f t="shared" si="14"/>
        <v>82.142857142857139</v>
      </c>
      <c r="N124" s="33">
        <f t="shared" si="15"/>
        <v>73.84335714285713</v>
      </c>
      <c r="O124" s="25" t="s">
        <v>20</v>
      </c>
      <c r="P124" s="26" t="str">
        <f t="shared" si="16"/>
        <v>B</v>
      </c>
      <c r="Q124" s="1" t="s">
        <v>141</v>
      </c>
      <c r="R124" s="1">
        <v>13522103</v>
      </c>
      <c r="S124" s="1">
        <v>43</v>
      </c>
      <c r="T124" s="1" t="s">
        <v>8</v>
      </c>
    </row>
    <row r="125" spans="1:20" x14ac:dyDescent="0.25">
      <c r="A125" s="1">
        <v>44</v>
      </c>
      <c r="B125" s="1" t="s">
        <v>8</v>
      </c>
      <c r="C125" s="1">
        <v>13522104</v>
      </c>
      <c r="D125" s="1" t="s">
        <v>142</v>
      </c>
      <c r="E125" s="21">
        <v>51.5</v>
      </c>
      <c r="F125" s="21">
        <v>57.5</v>
      </c>
      <c r="G125" s="22">
        <v>82</v>
      </c>
      <c r="H125" s="22">
        <v>70</v>
      </c>
      <c r="I125" s="22">
        <v>30</v>
      </c>
      <c r="J125" s="22">
        <v>86.76</v>
      </c>
      <c r="K125" s="23">
        <v>94.98</v>
      </c>
      <c r="L125" s="1">
        <v>26</v>
      </c>
      <c r="M125" s="24">
        <f t="shared" si="14"/>
        <v>92.857142857142861</v>
      </c>
      <c r="N125" s="33">
        <f t="shared" si="15"/>
        <v>67.288142857142873</v>
      </c>
      <c r="O125" s="25" t="s">
        <v>17</v>
      </c>
      <c r="P125" s="26" t="str">
        <f t="shared" si="16"/>
        <v>BC</v>
      </c>
      <c r="Q125" s="1" t="s">
        <v>142</v>
      </c>
      <c r="R125" s="1">
        <v>13522104</v>
      </c>
      <c r="S125" s="1">
        <v>44</v>
      </c>
      <c r="T125" s="1" t="s">
        <v>8</v>
      </c>
    </row>
    <row r="126" spans="1:20" x14ac:dyDescent="0.25">
      <c r="A126" s="1">
        <v>45</v>
      </c>
      <c r="B126" s="1" t="s">
        <v>8</v>
      </c>
      <c r="C126" s="1">
        <v>13522105</v>
      </c>
      <c r="D126" s="1" t="s">
        <v>143</v>
      </c>
      <c r="E126" s="21">
        <v>24</v>
      </c>
      <c r="F126" s="21">
        <v>30</v>
      </c>
      <c r="G126" s="22">
        <v>31.5</v>
      </c>
      <c r="H126" s="22">
        <v>77</v>
      </c>
      <c r="I126" s="22">
        <v>36</v>
      </c>
      <c r="J126" s="22">
        <v>70.86</v>
      </c>
      <c r="K126" s="23">
        <v>85.23</v>
      </c>
      <c r="L126" s="1">
        <v>23</v>
      </c>
      <c r="M126" s="24">
        <f t="shared" si="14"/>
        <v>82.142857142857139</v>
      </c>
      <c r="N126" s="33">
        <f t="shared" si="15"/>
        <v>47.226357142857147</v>
      </c>
      <c r="O126" s="25" t="s">
        <v>19</v>
      </c>
      <c r="P126" s="26" t="str">
        <f t="shared" si="16"/>
        <v>D</v>
      </c>
      <c r="Q126" s="1" t="s">
        <v>143</v>
      </c>
      <c r="R126" s="1">
        <v>13522105</v>
      </c>
      <c r="S126" s="1">
        <v>45</v>
      </c>
      <c r="T126" s="1" t="s">
        <v>8</v>
      </c>
    </row>
    <row r="127" spans="1:20" x14ac:dyDescent="0.25">
      <c r="A127" s="1">
        <v>46</v>
      </c>
      <c r="B127" s="1" t="s">
        <v>8</v>
      </c>
      <c r="C127" s="1">
        <v>13522106</v>
      </c>
      <c r="D127" s="1" t="s">
        <v>144</v>
      </c>
      <c r="E127" s="21">
        <v>50</v>
      </c>
      <c r="F127" s="21">
        <v>48</v>
      </c>
      <c r="G127" s="22">
        <v>70</v>
      </c>
      <c r="H127" s="22">
        <v>58</v>
      </c>
      <c r="I127" s="22">
        <v>39</v>
      </c>
      <c r="J127" s="22">
        <v>80.430000000000007</v>
      </c>
      <c r="K127" s="23">
        <v>97.5</v>
      </c>
      <c r="L127" s="1">
        <v>23</v>
      </c>
      <c r="M127" s="24">
        <f t="shared" si="14"/>
        <v>82.142857142857139</v>
      </c>
      <c r="N127" s="33">
        <f t="shared" si="15"/>
        <v>62.852357142857144</v>
      </c>
      <c r="O127" s="25" t="s">
        <v>20</v>
      </c>
      <c r="P127" s="26" t="str">
        <f t="shared" si="16"/>
        <v>BC</v>
      </c>
      <c r="Q127" s="1" t="s">
        <v>144</v>
      </c>
      <c r="R127" s="1">
        <v>13522106</v>
      </c>
      <c r="S127" s="1">
        <v>46</v>
      </c>
      <c r="T127" s="1" t="s">
        <v>8</v>
      </c>
    </row>
    <row r="128" spans="1:20" x14ac:dyDescent="0.25">
      <c r="A128" s="1">
        <v>47</v>
      </c>
      <c r="B128" s="1" t="s">
        <v>8</v>
      </c>
      <c r="C128" s="1">
        <v>13522107</v>
      </c>
      <c r="D128" s="1" t="s">
        <v>145</v>
      </c>
      <c r="E128" s="21">
        <v>65</v>
      </c>
      <c r="F128" s="21">
        <v>62</v>
      </c>
      <c r="G128" s="22">
        <v>62</v>
      </c>
      <c r="H128" s="22">
        <v>83</v>
      </c>
      <c r="I128" s="22">
        <v>35</v>
      </c>
      <c r="J128" s="22">
        <v>94.33</v>
      </c>
      <c r="K128" s="23">
        <v>110.9</v>
      </c>
      <c r="L128" s="1">
        <v>26</v>
      </c>
      <c r="M128" s="24">
        <f t="shared" si="14"/>
        <v>92.857142857142861</v>
      </c>
      <c r="N128" s="33">
        <f t="shared" si="15"/>
        <v>75.191642857142867</v>
      </c>
      <c r="O128" s="25" t="s">
        <v>19</v>
      </c>
      <c r="P128" s="26" t="str">
        <f t="shared" si="16"/>
        <v>AB</v>
      </c>
      <c r="Q128" s="1" t="s">
        <v>145</v>
      </c>
      <c r="R128" s="1">
        <v>13522107</v>
      </c>
      <c r="S128" s="1">
        <v>47</v>
      </c>
      <c r="T128" s="1" t="s">
        <v>8</v>
      </c>
    </row>
    <row r="129" spans="1:20" x14ac:dyDescent="0.25">
      <c r="A129" s="1">
        <v>48</v>
      </c>
      <c r="B129" s="1" t="s">
        <v>8</v>
      </c>
      <c r="C129" s="1">
        <v>13522108</v>
      </c>
      <c r="D129" s="1" t="s">
        <v>146</v>
      </c>
      <c r="E129" s="21">
        <v>76</v>
      </c>
      <c r="F129" s="21">
        <v>79</v>
      </c>
      <c r="G129" s="22">
        <v>64</v>
      </c>
      <c r="H129" s="22">
        <v>88</v>
      </c>
      <c r="I129" s="22">
        <v>73</v>
      </c>
      <c r="J129" s="22">
        <v>96.93</v>
      </c>
      <c r="K129" s="23">
        <v>100.68</v>
      </c>
      <c r="L129" s="1">
        <v>22</v>
      </c>
      <c r="M129" s="24">
        <f t="shared" si="14"/>
        <v>78.571428571428569</v>
      </c>
      <c r="N129" s="33">
        <f t="shared" si="15"/>
        <v>83.462928571428577</v>
      </c>
      <c r="O129" s="25" t="s">
        <v>20</v>
      </c>
      <c r="P129" s="26" t="str">
        <f t="shared" si="16"/>
        <v>A</v>
      </c>
      <c r="Q129" s="1" t="s">
        <v>146</v>
      </c>
      <c r="R129" s="1">
        <v>13522108</v>
      </c>
      <c r="S129" s="1">
        <v>48</v>
      </c>
      <c r="T129" s="1" t="s">
        <v>8</v>
      </c>
    </row>
    <row r="130" spans="1:20" x14ac:dyDescent="0.25">
      <c r="A130" s="1">
        <v>49</v>
      </c>
      <c r="B130" s="1" t="s">
        <v>8</v>
      </c>
      <c r="C130" s="1">
        <v>13522109</v>
      </c>
      <c r="D130" s="1" t="s">
        <v>147</v>
      </c>
      <c r="E130" s="21">
        <v>80.5</v>
      </c>
      <c r="F130" s="21">
        <v>73</v>
      </c>
      <c r="G130" s="22">
        <v>98</v>
      </c>
      <c r="H130" s="22">
        <v>100</v>
      </c>
      <c r="I130" s="22">
        <v>72</v>
      </c>
      <c r="J130" s="22">
        <v>108.45</v>
      </c>
      <c r="K130" s="23">
        <v>107.36</v>
      </c>
      <c r="L130" s="1">
        <v>26</v>
      </c>
      <c r="M130" s="24">
        <f t="shared" si="14"/>
        <v>92.857142857142861</v>
      </c>
      <c r="N130" s="33">
        <f t="shared" si="15"/>
        <v>88.803642857142862</v>
      </c>
      <c r="O130" s="25" t="s">
        <v>18</v>
      </c>
      <c r="P130" s="26" t="str">
        <f t="shared" si="16"/>
        <v>A</v>
      </c>
      <c r="Q130" s="1" t="s">
        <v>147</v>
      </c>
      <c r="R130" s="1">
        <v>13522109</v>
      </c>
      <c r="S130" s="1">
        <v>49</v>
      </c>
      <c r="T130" s="1" t="s">
        <v>8</v>
      </c>
    </row>
    <row r="131" spans="1:20" x14ac:dyDescent="0.25">
      <c r="A131" s="1">
        <v>50</v>
      </c>
      <c r="B131" s="1" t="s">
        <v>8</v>
      </c>
      <c r="C131" s="1">
        <v>13522110</v>
      </c>
      <c r="D131" s="1" t="s">
        <v>148</v>
      </c>
      <c r="E131" s="21">
        <v>58</v>
      </c>
      <c r="F131" s="21">
        <v>67</v>
      </c>
      <c r="G131" s="22">
        <v>61</v>
      </c>
      <c r="H131" s="22">
        <v>71</v>
      </c>
      <c r="I131" s="22">
        <v>32</v>
      </c>
      <c r="J131" s="22">
        <v>96.93</v>
      </c>
      <c r="K131" s="23">
        <v>100.61</v>
      </c>
      <c r="L131" s="1">
        <v>26</v>
      </c>
      <c r="M131" s="24">
        <f t="shared" si="14"/>
        <v>92.857142857142861</v>
      </c>
      <c r="N131" s="33">
        <f t="shared" si="15"/>
        <v>72.578142857142851</v>
      </c>
      <c r="O131" s="25" t="s">
        <v>17</v>
      </c>
      <c r="P131" s="26" t="str">
        <f t="shared" si="16"/>
        <v>B</v>
      </c>
      <c r="Q131" s="1" t="s">
        <v>148</v>
      </c>
      <c r="R131" s="1">
        <v>13522110</v>
      </c>
      <c r="S131" s="1">
        <v>50</v>
      </c>
      <c r="T131" s="1" t="s">
        <v>8</v>
      </c>
    </row>
    <row r="132" spans="1:20" x14ac:dyDescent="0.25">
      <c r="A132" s="1">
        <v>51</v>
      </c>
      <c r="B132" s="1" t="s">
        <v>8</v>
      </c>
      <c r="C132" s="1">
        <v>13522111</v>
      </c>
      <c r="D132" s="1" t="s">
        <v>149</v>
      </c>
      <c r="E132" s="21">
        <v>55</v>
      </c>
      <c r="F132" s="21">
        <v>67.5</v>
      </c>
      <c r="G132" s="22">
        <v>39</v>
      </c>
      <c r="H132" s="22">
        <v>76</v>
      </c>
      <c r="I132" s="22">
        <v>78</v>
      </c>
      <c r="J132" s="22">
        <v>97.3</v>
      </c>
      <c r="K132" s="23">
        <v>104.19</v>
      </c>
      <c r="L132" s="1">
        <v>24</v>
      </c>
      <c r="M132" s="24">
        <f t="shared" si="14"/>
        <v>85.714285714285708</v>
      </c>
      <c r="N132" s="33">
        <f t="shared" si="15"/>
        <v>74.142785714285708</v>
      </c>
      <c r="O132" s="25" t="s">
        <v>17</v>
      </c>
      <c r="P132" s="26" t="str">
        <f t="shared" si="16"/>
        <v>AB</v>
      </c>
      <c r="Q132" s="1" t="s">
        <v>149</v>
      </c>
      <c r="R132" s="1">
        <v>13522111</v>
      </c>
      <c r="S132" s="1">
        <v>51</v>
      </c>
      <c r="T132" s="1" t="s">
        <v>8</v>
      </c>
    </row>
    <row r="133" spans="1:20" x14ac:dyDescent="0.25">
      <c r="A133" s="1">
        <v>52</v>
      </c>
      <c r="B133" s="1" t="s">
        <v>8</v>
      </c>
      <c r="C133" s="1">
        <v>13522112</v>
      </c>
      <c r="D133" s="1" t="s">
        <v>150</v>
      </c>
      <c r="E133" s="21">
        <v>76</v>
      </c>
      <c r="F133" s="21">
        <v>32</v>
      </c>
      <c r="G133" s="22">
        <v>73.5</v>
      </c>
      <c r="H133" s="22">
        <v>79</v>
      </c>
      <c r="I133" s="22">
        <v>26</v>
      </c>
      <c r="J133" s="22">
        <v>93.83</v>
      </c>
      <c r="K133" s="23">
        <v>93.5</v>
      </c>
      <c r="L133" s="1">
        <v>24</v>
      </c>
      <c r="M133" s="24">
        <f t="shared" si="14"/>
        <v>85.714285714285708</v>
      </c>
      <c r="N133" s="33">
        <f t="shared" si="15"/>
        <v>67.523785714285708</v>
      </c>
      <c r="O133" s="25" t="s">
        <v>17</v>
      </c>
      <c r="P133" s="26" t="str">
        <f t="shared" si="16"/>
        <v>BC</v>
      </c>
      <c r="Q133" s="1" t="s">
        <v>150</v>
      </c>
      <c r="R133" s="1">
        <v>13522112</v>
      </c>
      <c r="S133" s="1">
        <v>52</v>
      </c>
      <c r="T133" s="1" t="s">
        <v>8</v>
      </c>
    </row>
    <row r="134" spans="1:20" x14ac:dyDescent="0.25">
      <c r="A134" s="1">
        <v>53</v>
      </c>
      <c r="B134" s="1" t="s">
        <v>8</v>
      </c>
      <c r="C134" s="1">
        <v>13522113</v>
      </c>
      <c r="D134" s="1" t="s">
        <v>151</v>
      </c>
      <c r="E134" s="21">
        <v>78</v>
      </c>
      <c r="F134" s="21">
        <v>93.5</v>
      </c>
      <c r="G134" s="22">
        <v>75</v>
      </c>
      <c r="H134" s="22">
        <v>78</v>
      </c>
      <c r="I134" s="22">
        <v>73</v>
      </c>
      <c r="J134" s="22">
        <v>94.56</v>
      </c>
      <c r="K134" s="23">
        <v>100.68</v>
      </c>
      <c r="L134" s="1">
        <v>28</v>
      </c>
      <c r="M134" s="24">
        <f t="shared" si="14"/>
        <v>100</v>
      </c>
      <c r="N134" s="33">
        <f t="shared" si="15"/>
        <v>87.721000000000004</v>
      </c>
      <c r="O134" s="25" t="s">
        <v>20</v>
      </c>
      <c r="P134" s="26" t="str">
        <f t="shared" si="16"/>
        <v>A</v>
      </c>
      <c r="Q134" s="1" t="s">
        <v>151</v>
      </c>
      <c r="R134" s="1">
        <v>13522113</v>
      </c>
      <c r="S134" s="1">
        <v>53</v>
      </c>
      <c r="T134" s="1" t="s">
        <v>8</v>
      </c>
    </row>
    <row r="135" spans="1:20" x14ac:dyDescent="0.25">
      <c r="A135" s="1">
        <v>54</v>
      </c>
      <c r="B135" s="1" t="s">
        <v>8</v>
      </c>
      <c r="C135" s="1">
        <v>13522114</v>
      </c>
      <c r="D135" s="1" t="s">
        <v>152</v>
      </c>
      <c r="E135" s="21">
        <v>52</v>
      </c>
      <c r="F135" s="21">
        <v>55</v>
      </c>
      <c r="G135" s="22">
        <v>50</v>
      </c>
      <c r="H135" s="22">
        <v>67</v>
      </c>
      <c r="I135" s="22">
        <v>31</v>
      </c>
      <c r="J135" s="22">
        <v>91.66</v>
      </c>
      <c r="K135" s="23">
        <v>105.15</v>
      </c>
      <c r="L135" s="1">
        <v>26</v>
      </c>
      <c r="M135" s="24">
        <f t="shared" si="14"/>
        <v>92.857142857142861</v>
      </c>
      <c r="N135" s="33">
        <f t="shared" si="15"/>
        <v>67.00864285714286</v>
      </c>
      <c r="O135" s="25" t="s">
        <v>17</v>
      </c>
      <c r="P135" s="26" t="str">
        <f t="shared" si="16"/>
        <v>BC</v>
      </c>
      <c r="Q135" s="1" t="s">
        <v>152</v>
      </c>
      <c r="R135" s="1">
        <v>13522114</v>
      </c>
      <c r="S135" s="1">
        <v>54</v>
      </c>
      <c r="T135" s="1" t="s">
        <v>8</v>
      </c>
    </row>
    <row r="136" spans="1:20" x14ac:dyDescent="0.25">
      <c r="A136" s="1">
        <v>55</v>
      </c>
      <c r="B136" s="1" t="s">
        <v>8</v>
      </c>
      <c r="C136" s="1">
        <v>13522115</v>
      </c>
      <c r="D136" s="1" t="s">
        <v>153</v>
      </c>
      <c r="E136" s="21">
        <v>70</v>
      </c>
      <c r="F136" s="21">
        <v>87.5</v>
      </c>
      <c r="G136" s="22">
        <v>65</v>
      </c>
      <c r="H136" s="22">
        <v>85</v>
      </c>
      <c r="I136" s="22">
        <v>88</v>
      </c>
      <c r="J136" s="22">
        <v>96.93</v>
      </c>
      <c r="K136" s="23">
        <v>108.27</v>
      </c>
      <c r="L136" s="1">
        <v>26</v>
      </c>
      <c r="M136" s="24">
        <f t="shared" si="14"/>
        <v>92.857142857142861</v>
      </c>
      <c r="N136" s="33">
        <f t="shared" si="15"/>
        <v>86.292142857142863</v>
      </c>
      <c r="O136" s="25" t="s">
        <v>20</v>
      </c>
      <c r="P136" s="26" t="str">
        <f t="shared" si="16"/>
        <v>A</v>
      </c>
      <c r="Q136" s="1" t="s">
        <v>153</v>
      </c>
      <c r="R136" s="1">
        <v>13522115</v>
      </c>
      <c r="S136" s="1">
        <v>55</v>
      </c>
      <c r="T136" s="1" t="s">
        <v>8</v>
      </c>
    </row>
    <row r="137" spans="1:20" x14ac:dyDescent="0.25">
      <c r="A137" s="1">
        <v>56</v>
      </c>
      <c r="B137" s="1" t="s">
        <v>8</v>
      </c>
      <c r="C137" s="1">
        <v>13522116</v>
      </c>
      <c r="D137" s="1" t="s">
        <v>154</v>
      </c>
      <c r="E137" s="21">
        <v>45.5</v>
      </c>
      <c r="F137" s="21">
        <v>77.5</v>
      </c>
      <c r="G137" s="22">
        <v>69</v>
      </c>
      <c r="H137" s="22">
        <v>76</v>
      </c>
      <c r="I137" s="22">
        <v>19</v>
      </c>
      <c r="J137" s="22">
        <v>108.9</v>
      </c>
      <c r="K137" s="23">
        <v>109.45</v>
      </c>
      <c r="L137" s="1">
        <v>27</v>
      </c>
      <c r="M137" s="24">
        <f t="shared" si="14"/>
        <v>96.428571428571431</v>
      </c>
      <c r="N137" s="33">
        <f t="shared" si="15"/>
        <v>75.271071428571432</v>
      </c>
      <c r="O137" s="25" t="s">
        <v>17</v>
      </c>
      <c r="P137" s="26" t="str">
        <f t="shared" si="16"/>
        <v>AB</v>
      </c>
      <c r="Q137" s="1" t="s">
        <v>154</v>
      </c>
      <c r="R137" s="1">
        <v>13522116</v>
      </c>
      <c r="S137" s="1">
        <v>56</v>
      </c>
      <c r="T137" s="1" t="s">
        <v>8</v>
      </c>
    </row>
    <row r="138" spans="1:20" x14ac:dyDescent="0.25">
      <c r="A138" s="1">
        <v>57</v>
      </c>
      <c r="B138" s="1" t="s">
        <v>8</v>
      </c>
      <c r="C138" s="1">
        <v>13522117</v>
      </c>
      <c r="D138" s="1" t="s">
        <v>155</v>
      </c>
      <c r="E138" s="21">
        <v>83</v>
      </c>
      <c r="F138" s="21">
        <v>86.5</v>
      </c>
      <c r="G138" s="22">
        <v>75</v>
      </c>
      <c r="H138" s="22">
        <v>67</v>
      </c>
      <c r="I138" s="22">
        <v>73</v>
      </c>
      <c r="J138" s="22">
        <v>113.08</v>
      </c>
      <c r="K138" s="23">
        <v>109.45</v>
      </c>
      <c r="L138" s="1">
        <v>26</v>
      </c>
      <c r="M138" s="24">
        <f t="shared" si="14"/>
        <v>92.857142857142861</v>
      </c>
      <c r="N138" s="33">
        <f t="shared" si="15"/>
        <v>90.51164285714286</v>
      </c>
      <c r="O138" s="25" t="s">
        <v>20</v>
      </c>
      <c r="P138" s="26" t="str">
        <f t="shared" si="16"/>
        <v>A</v>
      </c>
      <c r="Q138" s="1" t="s">
        <v>155</v>
      </c>
      <c r="R138" s="1">
        <v>13522117</v>
      </c>
      <c r="S138" s="1">
        <v>57</v>
      </c>
      <c r="T138" s="1" t="s">
        <v>8</v>
      </c>
    </row>
    <row r="139" spans="1:20" x14ac:dyDescent="0.25">
      <c r="A139" s="1">
        <v>58</v>
      </c>
      <c r="B139" s="1" t="s">
        <v>8</v>
      </c>
      <c r="C139" s="1">
        <v>13522118</v>
      </c>
      <c r="D139" s="1" t="s">
        <v>156</v>
      </c>
      <c r="E139" s="21">
        <v>64</v>
      </c>
      <c r="F139" s="21">
        <v>40</v>
      </c>
      <c r="G139" s="22">
        <v>64.5</v>
      </c>
      <c r="H139" s="22">
        <v>57</v>
      </c>
      <c r="I139" s="22">
        <v>24</v>
      </c>
      <c r="J139" s="22">
        <v>96.85</v>
      </c>
      <c r="K139" s="23">
        <v>97.36</v>
      </c>
      <c r="L139" s="1">
        <v>24</v>
      </c>
      <c r="M139" s="24">
        <f t="shared" si="14"/>
        <v>85.714285714285708</v>
      </c>
      <c r="N139" s="33">
        <f t="shared" si="15"/>
        <v>65.575785714285701</v>
      </c>
      <c r="O139" s="25" t="s">
        <v>19</v>
      </c>
      <c r="P139" s="26" t="str">
        <f t="shared" si="16"/>
        <v>BC</v>
      </c>
      <c r="Q139" s="1" t="s">
        <v>156</v>
      </c>
      <c r="R139" s="1">
        <v>13522118</v>
      </c>
      <c r="S139" s="1">
        <v>58</v>
      </c>
      <c r="T139" s="1" t="s">
        <v>8</v>
      </c>
    </row>
    <row r="140" spans="1:20" x14ac:dyDescent="0.25">
      <c r="A140" s="1">
        <v>59</v>
      </c>
      <c r="B140" s="1" t="s">
        <v>8</v>
      </c>
      <c r="C140" s="1">
        <v>13522119</v>
      </c>
      <c r="D140" s="1" t="s">
        <v>157</v>
      </c>
      <c r="E140" s="21">
        <v>31</v>
      </c>
      <c r="F140" s="21">
        <v>52.5</v>
      </c>
      <c r="G140" s="22">
        <v>71</v>
      </c>
      <c r="H140" s="22">
        <v>92</v>
      </c>
      <c r="I140" s="22">
        <v>36</v>
      </c>
      <c r="J140" s="22">
        <v>106.29</v>
      </c>
      <c r="K140" s="23">
        <v>90.71</v>
      </c>
      <c r="L140" s="1">
        <v>24</v>
      </c>
      <c r="M140" s="24">
        <f t="shared" si="14"/>
        <v>85.714285714285708</v>
      </c>
      <c r="N140" s="33">
        <f t="shared" si="15"/>
        <v>64.079285714285703</v>
      </c>
      <c r="O140" s="25" t="s">
        <v>21</v>
      </c>
      <c r="P140" s="26" t="str">
        <f t="shared" si="16"/>
        <v>BC</v>
      </c>
      <c r="Q140" s="1" t="s">
        <v>157</v>
      </c>
      <c r="R140" s="1">
        <v>13522119</v>
      </c>
      <c r="S140" s="1">
        <v>59</v>
      </c>
      <c r="T140" s="1" t="s">
        <v>8</v>
      </c>
    </row>
    <row r="141" spans="1:20" x14ac:dyDescent="0.25">
      <c r="A141" s="1">
        <v>60</v>
      </c>
      <c r="B141" s="1" t="s">
        <v>8</v>
      </c>
      <c r="C141" s="1">
        <v>13522120</v>
      </c>
      <c r="D141" s="1" t="s">
        <v>158</v>
      </c>
      <c r="E141" s="21">
        <v>56</v>
      </c>
      <c r="F141" s="21">
        <v>60.5</v>
      </c>
      <c r="G141" s="22">
        <v>75</v>
      </c>
      <c r="H141" s="22">
        <v>75</v>
      </c>
      <c r="I141" s="22">
        <v>21</v>
      </c>
      <c r="J141" s="22">
        <v>100.38</v>
      </c>
      <c r="K141" s="23">
        <v>93.01</v>
      </c>
      <c r="L141" s="1">
        <v>23</v>
      </c>
      <c r="M141" s="24">
        <f t="shared" si="14"/>
        <v>82.142857142857139</v>
      </c>
      <c r="N141" s="33">
        <f t="shared" si="15"/>
        <v>70.036357142857128</v>
      </c>
      <c r="O141" s="25" t="s">
        <v>18</v>
      </c>
      <c r="P141" s="26" t="str">
        <f t="shared" si="16"/>
        <v>B</v>
      </c>
      <c r="Q141" s="1" t="s">
        <v>158</v>
      </c>
      <c r="R141" s="1">
        <v>13522120</v>
      </c>
      <c r="S141" s="1">
        <v>60</v>
      </c>
      <c r="T141" s="1" t="s">
        <v>8</v>
      </c>
    </row>
    <row r="142" spans="1:20" x14ac:dyDescent="0.25">
      <c r="A142" s="1">
        <v>61</v>
      </c>
      <c r="B142" s="1" t="s">
        <v>8</v>
      </c>
      <c r="C142" s="1">
        <v>10023176</v>
      </c>
      <c r="D142" s="1" t="s">
        <v>159</v>
      </c>
      <c r="E142" s="21">
        <v>19</v>
      </c>
      <c r="F142" s="21">
        <v>22</v>
      </c>
      <c r="G142" s="22">
        <v>21</v>
      </c>
      <c r="H142" s="22">
        <v>20</v>
      </c>
      <c r="I142" s="22">
        <v>6</v>
      </c>
      <c r="J142" s="22">
        <v>34.369999999999997</v>
      </c>
      <c r="K142" s="23">
        <v>15</v>
      </c>
      <c r="L142" s="1">
        <v>20</v>
      </c>
      <c r="M142" s="24">
        <f t="shared" si="14"/>
        <v>71.428571428571431</v>
      </c>
      <c r="N142" s="33">
        <f t="shared" si="15"/>
        <v>21.904071428571424</v>
      </c>
      <c r="O142" s="25" t="s">
        <v>28</v>
      </c>
      <c r="P142" s="26" t="str">
        <f t="shared" si="16"/>
        <v>E</v>
      </c>
      <c r="Q142" s="1" t="s">
        <v>159</v>
      </c>
      <c r="R142" s="1">
        <v>10023176</v>
      </c>
      <c r="S142" s="1">
        <v>61</v>
      </c>
      <c r="T142" s="1" t="s">
        <v>8</v>
      </c>
    </row>
    <row r="143" spans="1:20" x14ac:dyDescent="0.25">
      <c r="A143" s="1">
        <v>1</v>
      </c>
      <c r="B143" s="1" t="s">
        <v>9</v>
      </c>
      <c r="C143" s="1">
        <v>13522121</v>
      </c>
      <c r="D143" s="1" t="s">
        <v>160</v>
      </c>
      <c r="E143" s="21">
        <v>54</v>
      </c>
      <c r="F143" s="21">
        <v>68.5</v>
      </c>
      <c r="G143" s="22">
        <v>84</v>
      </c>
      <c r="H143" s="22">
        <v>78</v>
      </c>
      <c r="I143" s="22">
        <v>23</v>
      </c>
      <c r="J143" s="22">
        <v>83.2</v>
      </c>
      <c r="K143" s="23">
        <v>95.23</v>
      </c>
      <c r="L143" s="1">
        <v>26</v>
      </c>
      <c r="M143" s="24">
        <f t="shared" si="14"/>
        <v>92.857142857142861</v>
      </c>
      <c r="N143" s="33">
        <f t="shared" si="15"/>
        <v>70.346642857142854</v>
      </c>
      <c r="O143" s="25" t="s">
        <v>20</v>
      </c>
      <c r="P143" s="26" t="str">
        <f t="shared" si="16"/>
        <v>B</v>
      </c>
      <c r="Q143" s="1" t="s">
        <v>160</v>
      </c>
      <c r="R143" s="1">
        <v>13522121</v>
      </c>
      <c r="S143" s="1">
        <v>1</v>
      </c>
      <c r="T143" s="1" t="s">
        <v>9</v>
      </c>
    </row>
    <row r="144" spans="1:20" x14ac:dyDescent="0.25">
      <c r="A144" s="1">
        <v>2</v>
      </c>
      <c r="B144" s="1" t="s">
        <v>9</v>
      </c>
      <c r="C144" s="1">
        <v>13522122</v>
      </c>
      <c r="D144" s="1" t="s">
        <v>161</v>
      </c>
      <c r="E144" s="21">
        <v>83</v>
      </c>
      <c r="F144" s="21">
        <v>79.5</v>
      </c>
      <c r="G144" s="22">
        <v>93</v>
      </c>
      <c r="H144" s="22">
        <v>77</v>
      </c>
      <c r="I144" s="22">
        <v>83</v>
      </c>
      <c r="J144" s="22">
        <v>90.43</v>
      </c>
      <c r="K144" s="23">
        <v>110.11</v>
      </c>
      <c r="L144" s="1">
        <v>25</v>
      </c>
      <c r="M144" s="24">
        <f t="shared" si="14"/>
        <v>89.285714285714292</v>
      </c>
      <c r="N144" s="33">
        <f t="shared" si="15"/>
        <v>87.671714285714287</v>
      </c>
      <c r="O144" s="25" t="s">
        <v>18</v>
      </c>
      <c r="P144" s="26" t="str">
        <f t="shared" si="16"/>
        <v>A</v>
      </c>
      <c r="Q144" s="1" t="s">
        <v>161</v>
      </c>
      <c r="R144" s="1">
        <v>13522122</v>
      </c>
      <c r="S144" s="1">
        <v>2</v>
      </c>
      <c r="T144" s="1" t="s">
        <v>9</v>
      </c>
    </row>
    <row r="145" spans="1:20" x14ac:dyDescent="0.25">
      <c r="A145" s="1">
        <v>3</v>
      </c>
      <c r="B145" s="1" t="s">
        <v>9</v>
      </c>
      <c r="C145" s="1">
        <v>13522123</v>
      </c>
      <c r="D145" s="1" t="s">
        <v>162</v>
      </c>
      <c r="E145" s="21">
        <v>35</v>
      </c>
      <c r="F145" s="21">
        <v>69</v>
      </c>
      <c r="G145" s="22">
        <v>84</v>
      </c>
      <c r="H145" s="22">
        <v>85</v>
      </c>
      <c r="I145" s="22">
        <v>0</v>
      </c>
      <c r="J145" s="22">
        <v>79.510000000000005</v>
      </c>
      <c r="K145" s="23">
        <v>95.06</v>
      </c>
      <c r="L145" s="1">
        <v>28</v>
      </c>
      <c r="M145" s="24">
        <f t="shared" si="14"/>
        <v>100</v>
      </c>
      <c r="N145" s="33">
        <f t="shared" si="15"/>
        <v>64.325500000000005</v>
      </c>
      <c r="O145" s="25" t="s">
        <v>18</v>
      </c>
      <c r="P145" s="26" t="str">
        <f t="shared" si="16"/>
        <v>BC</v>
      </c>
      <c r="Q145" s="1" t="s">
        <v>162</v>
      </c>
      <c r="R145" s="1">
        <v>13522123</v>
      </c>
      <c r="S145" s="1">
        <v>3</v>
      </c>
      <c r="T145" s="1" t="s">
        <v>9</v>
      </c>
    </row>
    <row r="146" spans="1:20" x14ac:dyDescent="0.25">
      <c r="A146" s="1">
        <v>4</v>
      </c>
      <c r="B146" s="1" t="s">
        <v>9</v>
      </c>
      <c r="C146" s="1">
        <v>13522124</v>
      </c>
      <c r="D146" s="1" t="s">
        <v>163</v>
      </c>
      <c r="E146" s="21">
        <v>36</v>
      </c>
      <c r="F146" s="21">
        <v>85</v>
      </c>
      <c r="G146" s="22">
        <v>90</v>
      </c>
      <c r="H146" s="22">
        <v>80</v>
      </c>
      <c r="I146" s="22">
        <v>41</v>
      </c>
      <c r="J146" s="22">
        <v>95.06</v>
      </c>
      <c r="K146" s="23">
        <v>100.96</v>
      </c>
      <c r="L146" s="1">
        <v>28</v>
      </c>
      <c r="M146" s="24">
        <f t="shared" si="14"/>
        <v>100</v>
      </c>
      <c r="N146" s="33">
        <f t="shared" si="15"/>
        <v>74.312999999999988</v>
      </c>
      <c r="O146" s="25" t="s">
        <v>20</v>
      </c>
      <c r="P146" s="26" t="str">
        <f t="shared" si="16"/>
        <v>AB</v>
      </c>
      <c r="Q146" s="1" t="s">
        <v>163</v>
      </c>
      <c r="R146" s="1">
        <v>13522124</v>
      </c>
      <c r="S146" s="1">
        <v>4</v>
      </c>
      <c r="T146" s="1" t="s">
        <v>9</v>
      </c>
    </row>
    <row r="147" spans="1:20" x14ac:dyDescent="0.25">
      <c r="A147" s="1">
        <v>5</v>
      </c>
      <c r="B147" s="1" t="s">
        <v>9</v>
      </c>
      <c r="C147" s="1">
        <v>13522125</v>
      </c>
      <c r="D147" s="1" t="s">
        <v>164</v>
      </c>
      <c r="E147" s="21">
        <v>35</v>
      </c>
      <c r="F147" s="21">
        <v>63.5</v>
      </c>
      <c r="G147" s="22">
        <v>44</v>
      </c>
      <c r="H147" s="22">
        <v>52</v>
      </c>
      <c r="I147" s="22">
        <v>20</v>
      </c>
      <c r="J147" s="22">
        <v>83.2</v>
      </c>
      <c r="K147" s="23">
        <v>100.65</v>
      </c>
      <c r="L147" s="1">
        <v>25</v>
      </c>
      <c r="M147" s="24">
        <f t="shared" si="14"/>
        <v>89.285714285714292</v>
      </c>
      <c r="N147" s="33">
        <f t="shared" si="15"/>
        <v>60.948214285714279</v>
      </c>
      <c r="O147" s="25" t="s">
        <v>21</v>
      </c>
      <c r="P147" s="26" t="str">
        <f t="shared" si="16"/>
        <v>BC</v>
      </c>
      <c r="Q147" s="1" t="s">
        <v>164</v>
      </c>
      <c r="R147" s="1">
        <v>13522125</v>
      </c>
      <c r="S147" s="1">
        <v>5</v>
      </c>
      <c r="T147" s="1" t="s">
        <v>9</v>
      </c>
    </row>
    <row r="148" spans="1:20" x14ac:dyDescent="0.25">
      <c r="A148" s="1">
        <v>6</v>
      </c>
      <c r="B148" s="1" t="s">
        <v>9</v>
      </c>
      <c r="C148" s="1">
        <v>13522126</v>
      </c>
      <c r="D148" s="1" t="s">
        <v>165</v>
      </c>
      <c r="E148" s="21">
        <v>41</v>
      </c>
      <c r="F148" s="21">
        <v>62</v>
      </c>
      <c r="G148" s="22">
        <v>71.5</v>
      </c>
      <c r="H148" s="22">
        <v>55</v>
      </c>
      <c r="I148" s="22">
        <v>41</v>
      </c>
      <c r="J148" s="22">
        <v>94.32</v>
      </c>
      <c r="K148" s="23">
        <v>100.96</v>
      </c>
      <c r="L148" s="1">
        <v>26</v>
      </c>
      <c r="M148" s="24">
        <f t="shared" si="14"/>
        <v>92.857142857142861</v>
      </c>
      <c r="N148" s="33">
        <f t="shared" si="15"/>
        <v>66.949142857142846</v>
      </c>
      <c r="O148" s="25" t="s">
        <v>19</v>
      </c>
      <c r="P148" s="26" t="str">
        <f t="shared" si="16"/>
        <v>BC</v>
      </c>
      <c r="Q148" s="1" t="s">
        <v>165</v>
      </c>
      <c r="R148" s="1">
        <v>13522126</v>
      </c>
      <c r="S148" s="1">
        <v>6</v>
      </c>
      <c r="T148" s="1" t="s">
        <v>9</v>
      </c>
    </row>
    <row r="149" spans="1:20" x14ac:dyDescent="0.25">
      <c r="A149" s="1">
        <v>7</v>
      </c>
      <c r="B149" s="1" t="s">
        <v>9</v>
      </c>
      <c r="C149" s="1">
        <v>13522127</v>
      </c>
      <c r="D149" s="1" t="s">
        <v>166</v>
      </c>
      <c r="E149" s="21">
        <v>34</v>
      </c>
      <c r="F149" s="21">
        <v>51.5</v>
      </c>
      <c r="G149" s="22">
        <v>59</v>
      </c>
      <c r="H149" s="22">
        <v>10</v>
      </c>
      <c r="I149" s="22">
        <v>31</v>
      </c>
      <c r="J149" s="22">
        <v>71.11</v>
      </c>
      <c r="K149" s="23">
        <v>90.55</v>
      </c>
      <c r="L149" s="1">
        <v>23</v>
      </c>
      <c r="M149" s="24">
        <f t="shared" si="14"/>
        <v>82.142857142857139</v>
      </c>
      <c r="N149" s="33">
        <f t="shared" si="15"/>
        <v>53.266857142857141</v>
      </c>
      <c r="O149" s="25" t="s">
        <v>21</v>
      </c>
      <c r="P149" s="26" t="str">
        <f t="shared" si="16"/>
        <v>C</v>
      </c>
      <c r="Q149" s="1" t="s">
        <v>166</v>
      </c>
      <c r="R149" s="1">
        <v>13522127</v>
      </c>
      <c r="S149" s="1">
        <v>7</v>
      </c>
      <c r="T149" s="1" t="s">
        <v>9</v>
      </c>
    </row>
    <row r="150" spans="1:20" x14ac:dyDescent="0.25">
      <c r="A150" s="1">
        <v>8</v>
      </c>
      <c r="B150" s="1" t="s">
        <v>9</v>
      </c>
      <c r="C150" s="1">
        <v>13522128</v>
      </c>
      <c r="D150" s="1" t="s">
        <v>167</v>
      </c>
      <c r="E150" s="21">
        <v>22</v>
      </c>
      <c r="F150" s="21">
        <v>65</v>
      </c>
      <c r="G150" s="22">
        <v>87.5</v>
      </c>
      <c r="H150" s="22">
        <v>92</v>
      </c>
      <c r="I150" s="22">
        <v>41</v>
      </c>
      <c r="J150" s="22">
        <v>83.2</v>
      </c>
      <c r="K150" s="23">
        <v>64.27</v>
      </c>
      <c r="L150" s="1">
        <v>26</v>
      </c>
      <c r="M150" s="24">
        <f t="shared" si="14"/>
        <v>92.857142857142861</v>
      </c>
      <c r="N150" s="33">
        <f t="shared" si="15"/>
        <v>58.957642857142851</v>
      </c>
      <c r="O150" s="25" t="s">
        <v>17</v>
      </c>
      <c r="P150" s="26" t="str">
        <f t="shared" si="16"/>
        <v>C</v>
      </c>
      <c r="Q150" s="1" t="s">
        <v>167</v>
      </c>
      <c r="R150" s="1">
        <v>13522128</v>
      </c>
      <c r="S150" s="1">
        <v>8</v>
      </c>
      <c r="T150" s="1" t="s">
        <v>9</v>
      </c>
    </row>
    <row r="151" spans="1:20" x14ac:dyDescent="0.25">
      <c r="A151" s="1">
        <v>9</v>
      </c>
      <c r="B151" s="1" t="s">
        <v>9</v>
      </c>
      <c r="C151" s="1">
        <v>13522129</v>
      </c>
      <c r="D151" s="1" t="s">
        <v>168</v>
      </c>
      <c r="E151" s="21">
        <v>43</v>
      </c>
      <c r="F151" s="21">
        <v>79.5</v>
      </c>
      <c r="G151" s="22">
        <v>55</v>
      </c>
      <c r="H151" s="22">
        <v>65</v>
      </c>
      <c r="I151" s="22">
        <v>51</v>
      </c>
      <c r="J151" s="22">
        <v>99.43</v>
      </c>
      <c r="K151" s="23">
        <v>95.08</v>
      </c>
      <c r="L151" s="1">
        <v>26</v>
      </c>
      <c r="M151" s="24">
        <f t="shared" ref="M151:M182" si="17">L151/28 * 100</f>
        <v>92.857142857142861</v>
      </c>
      <c r="N151" s="33">
        <f t="shared" ref="N151:N182" si="18" xml:space="preserve"> SUMPRODUCT($E$20:$M$20,E151:M151)</f>
        <v>71.918642857142856</v>
      </c>
      <c r="O151" s="25" t="s">
        <v>19</v>
      </c>
      <c r="P151" s="26" t="str">
        <f t="shared" ref="P151:P186" si="19">VLOOKUP(N151,$O$4:$P$10,2)</f>
        <v>B</v>
      </c>
      <c r="Q151" s="1" t="s">
        <v>168</v>
      </c>
      <c r="R151" s="1">
        <v>13522129</v>
      </c>
      <c r="S151" s="1">
        <v>9</v>
      </c>
      <c r="T151" s="1" t="s">
        <v>9</v>
      </c>
    </row>
    <row r="152" spans="1:20" x14ac:dyDescent="0.25">
      <c r="A152" s="1">
        <v>10</v>
      </c>
      <c r="B152" s="1" t="s">
        <v>9</v>
      </c>
      <c r="C152" s="1">
        <v>13522130</v>
      </c>
      <c r="D152" s="1" t="s">
        <v>169</v>
      </c>
      <c r="E152" s="21">
        <v>71</v>
      </c>
      <c r="F152" s="21">
        <v>67</v>
      </c>
      <c r="G152" s="22">
        <v>71</v>
      </c>
      <c r="H152" s="22">
        <v>93</v>
      </c>
      <c r="I152" s="22">
        <v>47</v>
      </c>
      <c r="J152" s="22">
        <v>87.16</v>
      </c>
      <c r="K152" s="23">
        <v>83.34</v>
      </c>
      <c r="L152" s="1">
        <v>26</v>
      </c>
      <c r="M152" s="24">
        <f t="shared" si="17"/>
        <v>92.857142857142861</v>
      </c>
      <c r="N152" s="33">
        <f t="shared" si="18"/>
        <v>74.592142857142861</v>
      </c>
      <c r="O152" s="25" t="s">
        <v>19</v>
      </c>
      <c r="P152" s="26" t="str">
        <f t="shared" si="19"/>
        <v>AB</v>
      </c>
      <c r="Q152" s="1" t="s">
        <v>169</v>
      </c>
      <c r="R152" s="1">
        <v>13522130</v>
      </c>
      <c r="S152" s="1">
        <v>10</v>
      </c>
      <c r="T152" s="1" t="s">
        <v>9</v>
      </c>
    </row>
    <row r="153" spans="1:20" x14ac:dyDescent="0.25">
      <c r="A153" s="1">
        <v>11</v>
      </c>
      <c r="B153" s="1" t="s">
        <v>9</v>
      </c>
      <c r="C153" s="1">
        <v>13522131</v>
      </c>
      <c r="D153" s="1" t="s">
        <v>170</v>
      </c>
      <c r="E153" s="21">
        <v>63</v>
      </c>
      <c r="F153" s="21">
        <v>52.5</v>
      </c>
      <c r="G153" s="22">
        <v>100</v>
      </c>
      <c r="H153" s="22">
        <v>51</v>
      </c>
      <c r="I153" s="22">
        <v>35</v>
      </c>
      <c r="J153" s="22">
        <v>91.15</v>
      </c>
      <c r="K153" s="23">
        <v>98.24</v>
      </c>
      <c r="L153" s="1">
        <v>25</v>
      </c>
      <c r="M153" s="24">
        <f t="shared" si="17"/>
        <v>89.285714285714292</v>
      </c>
      <c r="N153" s="33">
        <f t="shared" si="18"/>
        <v>70.229214285714292</v>
      </c>
      <c r="O153" s="25" t="s">
        <v>18</v>
      </c>
      <c r="P153" s="26" t="str">
        <f t="shared" si="19"/>
        <v>B</v>
      </c>
      <c r="Q153" s="1" t="s">
        <v>170</v>
      </c>
      <c r="R153" s="1">
        <v>13522131</v>
      </c>
      <c r="S153" s="1">
        <v>11</v>
      </c>
      <c r="T153" s="1" t="s">
        <v>9</v>
      </c>
    </row>
    <row r="154" spans="1:20" x14ac:dyDescent="0.25">
      <c r="A154" s="1">
        <v>12</v>
      </c>
      <c r="B154" s="1" t="s">
        <v>9</v>
      </c>
      <c r="C154" s="1">
        <v>13522132</v>
      </c>
      <c r="D154" s="1" t="s">
        <v>171</v>
      </c>
      <c r="E154" s="21">
        <v>54</v>
      </c>
      <c r="F154" s="21">
        <v>49</v>
      </c>
      <c r="G154" s="22">
        <v>48</v>
      </c>
      <c r="H154" s="22">
        <v>63</v>
      </c>
      <c r="I154" s="22">
        <v>23</v>
      </c>
      <c r="J154" s="22">
        <v>79.510000000000005</v>
      </c>
      <c r="K154" s="23">
        <v>15</v>
      </c>
      <c r="L154" s="1">
        <v>26</v>
      </c>
      <c r="M154" s="24">
        <f t="shared" si="17"/>
        <v>92.857142857142861</v>
      </c>
      <c r="N154" s="33">
        <f t="shared" si="18"/>
        <v>49.82364285714285</v>
      </c>
      <c r="O154" s="25" t="s">
        <v>21</v>
      </c>
      <c r="P154" s="26" t="str">
        <f t="shared" si="19"/>
        <v>D</v>
      </c>
      <c r="Q154" s="1" t="s">
        <v>171</v>
      </c>
      <c r="R154" s="1">
        <v>13522132</v>
      </c>
      <c r="S154" s="1">
        <v>12</v>
      </c>
      <c r="T154" s="1" t="s">
        <v>9</v>
      </c>
    </row>
    <row r="155" spans="1:20" x14ac:dyDescent="0.25">
      <c r="A155" s="1">
        <v>13</v>
      </c>
      <c r="B155" s="1" t="s">
        <v>9</v>
      </c>
      <c r="C155" s="1">
        <v>13522133</v>
      </c>
      <c r="D155" s="1" t="s">
        <v>172</v>
      </c>
      <c r="E155" s="21">
        <v>30</v>
      </c>
      <c r="F155" s="21">
        <v>56</v>
      </c>
      <c r="G155" s="22">
        <v>84</v>
      </c>
      <c r="H155" s="22">
        <v>63</v>
      </c>
      <c r="I155" s="22">
        <v>53</v>
      </c>
      <c r="J155" s="22">
        <v>95.06</v>
      </c>
      <c r="K155" s="23">
        <v>99.04</v>
      </c>
      <c r="L155" s="1">
        <v>26</v>
      </c>
      <c r="M155" s="24">
        <f t="shared" si="17"/>
        <v>92.857142857142861</v>
      </c>
      <c r="N155" s="33">
        <f t="shared" si="18"/>
        <v>64.472142857142856</v>
      </c>
      <c r="O155" s="25" t="s">
        <v>19</v>
      </c>
      <c r="P155" s="26" t="str">
        <f t="shared" si="19"/>
        <v>BC</v>
      </c>
      <c r="Q155" s="1" t="s">
        <v>172</v>
      </c>
      <c r="R155" s="1">
        <v>13522133</v>
      </c>
      <c r="S155" s="1">
        <v>13</v>
      </c>
      <c r="T155" s="1" t="s">
        <v>9</v>
      </c>
    </row>
    <row r="156" spans="1:20" x14ac:dyDescent="0.25">
      <c r="A156" s="1">
        <v>14</v>
      </c>
      <c r="B156" s="1" t="s">
        <v>9</v>
      </c>
      <c r="C156" s="1">
        <v>13522134</v>
      </c>
      <c r="D156" s="1" t="s">
        <v>173</v>
      </c>
      <c r="E156" s="21">
        <v>48</v>
      </c>
      <c r="F156" s="21">
        <v>75</v>
      </c>
      <c r="G156" s="22">
        <v>71.5</v>
      </c>
      <c r="H156" s="22">
        <v>83</v>
      </c>
      <c r="I156" s="22">
        <v>57</v>
      </c>
      <c r="J156" s="22">
        <v>94.32</v>
      </c>
      <c r="K156" s="23">
        <v>99.47</v>
      </c>
      <c r="L156" s="1">
        <v>28</v>
      </c>
      <c r="M156" s="24">
        <f t="shared" si="17"/>
        <v>100</v>
      </c>
      <c r="N156" s="33">
        <f t="shared" si="18"/>
        <v>74.508499999999998</v>
      </c>
      <c r="O156" s="25" t="s">
        <v>17</v>
      </c>
      <c r="P156" s="26" t="str">
        <f t="shared" si="19"/>
        <v>AB</v>
      </c>
      <c r="Q156" s="1" t="s">
        <v>173</v>
      </c>
      <c r="R156" s="1">
        <v>13522134</v>
      </c>
      <c r="S156" s="1">
        <v>14</v>
      </c>
      <c r="T156" s="1" t="s">
        <v>9</v>
      </c>
    </row>
    <row r="157" spans="1:20" x14ac:dyDescent="0.25">
      <c r="A157" s="1">
        <v>15</v>
      </c>
      <c r="B157" s="1" t="s">
        <v>9</v>
      </c>
      <c r="C157" s="1">
        <v>13522135</v>
      </c>
      <c r="D157" s="1" t="s">
        <v>174</v>
      </c>
      <c r="E157" s="21">
        <v>36</v>
      </c>
      <c r="F157" s="21">
        <v>79.5</v>
      </c>
      <c r="G157" s="22">
        <v>85</v>
      </c>
      <c r="H157" s="22">
        <v>72</v>
      </c>
      <c r="I157" s="22">
        <v>42</v>
      </c>
      <c r="J157" s="22">
        <v>93.6</v>
      </c>
      <c r="K157" s="23">
        <v>95.41</v>
      </c>
      <c r="L157" s="1">
        <v>26</v>
      </c>
      <c r="M157" s="24">
        <f t="shared" si="17"/>
        <v>92.857142857142861</v>
      </c>
      <c r="N157" s="33">
        <f t="shared" si="18"/>
        <v>71.02364285714286</v>
      </c>
      <c r="O157" s="25" t="s">
        <v>20</v>
      </c>
      <c r="P157" s="26" t="str">
        <f t="shared" si="19"/>
        <v>B</v>
      </c>
      <c r="Q157" s="1" t="s">
        <v>174</v>
      </c>
      <c r="R157" s="1">
        <v>13522135</v>
      </c>
      <c r="S157" s="1">
        <v>15</v>
      </c>
      <c r="T157" s="1" t="s">
        <v>9</v>
      </c>
    </row>
    <row r="158" spans="1:20" x14ac:dyDescent="0.25">
      <c r="A158" s="1">
        <v>16</v>
      </c>
      <c r="B158" s="1" t="s">
        <v>9</v>
      </c>
      <c r="C158" s="1">
        <v>13522136</v>
      </c>
      <c r="D158" s="1" t="s">
        <v>175</v>
      </c>
      <c r="E158" s="21">
        <v>22</v>
      </c>
      <c r="F158" s="21">
        <v>57</v>
      </c>
      <c r="G158" s="22">
        <v>44</v>
      </c>
      <c r="H158" s="22">
        <v>53</v>
      </c>
      <c r="I158" s="22">
        <v>67</v>
      </c>
      <c r="J158" s="22">
        <v>99.43</v>
      </c>
      <c r="K158" s="23">
        <v>96.37</v>
      </c>
      <c r="L158" s="1">
        <v>28</v>
      </c>
      <c r="M158" s="24">
        <f t="shared" si="17"/>
        <v>100</v>
      </c>
      <c r="N158" s="33">
        <f t="shared" si="18"/>
        <v>60.96</v>
      </c>
      <c r="O158" s="25" t="s">
        <v>21</v>
      </c>
      <c r="P158" s="26" t="str">
        <f t="shared" si="19"/>
        <v>BC</v>
      </c>
      <c r="Q158" s="1" t="s">
        <v>175</v>
      </c>
      <c r="R158" s="1">
        <v>13522136</v>
      </c>
      <c r="S158" s="1">
        <v>16</v>
      </c>
      <c r="T158" s="1" t="s">
        <v>9</v>
      </c>
    </row>
    <row r="159" spans="1:20" x14ac:dyDescent="0.25">
      <c r="A159" s="1">
        <v>17</v>
      </c>
      <c r="B159" s="1" t="s">
        <v>9</v>
      </c>
      <c r="C159" s="1">
        <v>13522137</v>
      </c>
      <c r="D159" s="1" t="s">
        <v>176</v>
      </c>
      <c r="E159" s="21">
        <v>77</v>
      </c>
      <c r="F159" s="21">
        <v>69</v>
      </c>
      <c r="G159" s="22">
        <v>90</v>
      </c>
      <c r="H159" s="22">
        <v>73</v>
      </c>
      <c r="I159" s="22">
        <v>64</v>
      </c>
      <c r="J159" s="22">
        <v>90.84</v>
      </c>
      <c r="K159" s="23">
        <v>90.55</v>
      </c>
      <c r="L159" s="1">
        <v>27</v>
      </c>
      <c r="M159" s="24">
        <f t="shared" si="17"/>
        <v>96.428571428571431</v>
      </c>
      <c r="N159" s="33">
        <f t="shared" si="18"/>
        <v>79.257071428571436</v>
      </c>
      <c r="O159" s="25" t="s">
        <v>18</v>
      </c>
      <c r="P159" s="26" t="str">
        <f t="shared" si="19"/>
        <v>A</v>
      </c>
      <c r="Q159" s="1" t="s">
        <v>176</v>
      </c>
      <c r="R159" s="1">
        <v>13522137</v>
      </c>
      <c r="S159" s="1">
        <v>17</v>
      </c>
      <c r="T159" s="1" t="s">
        <v>9</v>
      </c>
    </row>
    <row r="160" spans="1:20" x14ac:dyDescent="0.25">
      <c r="A160" s="1">
        <v>18</v>
      </c>
      <c r="B160" s="1" t="s">
        <v>9</v>
      </c>
      <c r="C160" s="1">
        <v>13522138</v>
      </c>
      <c r="D160" s="1" t="s">
        <v>177</v>
      </c>
      <c r="E160" s="21">
        <v>48</v>
      </c>
      <c r="F160" s="21">
        <v>66.5</v>
      </c>
      <c r="G160" s="22">
        <v>94</v>
      </c>
      <c r="H160" s="22">
        <v>46</v>
      </c>
      <c r="I160" s="22">
        <v>37</v>
      </c>
      <c r="J160" s="22">
        <v>99.43</v>
      </c>
      <c r="K160" s="23">
        <v>90.55</v>
      </c>
      <c r="L160" s="1">
        <v>24</v>
      </c>
      <c r="M160" s="24">
        <f t="shared" si="17"/>
        <v>85.714285714285708</v>
      </c>
      <c r="N160" s="33">
        <f t="shared" si="18"/>
        <v>69.456285714285698</v>
      </c>
      <c r="O160" s="25" t="s">
        <v>19</v>
      </c>
      <c r="P160" s="26" t="str">
        <f t="shared" si="19"/>
        <v>B</v>
      </c>
      <c r="Q160" s="1" t="s">
        <v>177</v>
      </c>
      <c r="R160" s="1">
        <v>13522138</v>
      </c>
      <c r="S160" s="1">
        <v>18</v>
      </c>
      <c r="T160" s="1" t="s">
        <v>9</v>
      </c>
    </row>
    <row r="161" spans="1:20" x14ac:dyDescent="0.25">
      <c r="A161" s="1">
        <v>19</v>
      </c>
      <c r="B161" s="1" t="s">
        <v>9</v>
      </c>
      <c r="C161" s="1">
        <v>13522139</v>
      </c>
      <c r="D161" s="1" t="s">
        <v>178</v>
      </c>
      <c r="E161" s="21">
        <v>36</v>
      </c>
      <c r="F161" s="21">
        <v>80</v>
      </c>
      <c r="G161" s="22">
        <v>76</v>
      </c>
      <c r="H161" s="22">
        <v>68</v>
      </c>
      <c r="I161" s="22">
        <v>29</v>
      </c>
      <c r="J161" s="22">
        <v>82.13</v>
      </c>
      <c r="K161" s="23">
        <v>95.23</v>
      </c>
      <c r="L161" s="1">
        <v>20</v>
      </c>
      <c r="M161" s="24">
        <f t="shared" si="17"/>
        <v>71.428571428571431</v>
      </c>
      <c r="N161" s="33">
        <f t="shared" si="18"/>
        <v>67.412571428571425</v>
      </c>
      <c r="O161" s="25" t="s">
        <v>19</v>
      </c>
      <c r="P161" s="26" t="str">
        <f t="shared" si="19"/>
        <v>BC</v>
      </c>
      <c r="Q161" s="1" t="s">
        <v>178</v>
      </c>
      <c r="R161" s="1">
        <v>13522139</v>
      </c>
      <c r="S161" s="1">
        <v>19</v>
      </c>
      <c r="T161" s="1" t="s">
        <v>9</v>
      </c>
    </row>
    <row r="162" spans="1:20" x14ac:dyDescent="0.25">
      <c r="A162" s="1">
        <v>20</v>
      </c>
      <c r="B162" s="1" t="s">
        <v>9</v>
      </c>
      <c r="C162" s="1">
        <v>13522140</v>
      </c>
      <c r="D162" s="1" t="s">
        <v>179</v>
      </c>
      <c r="E162" s="21">
        <v>52</v>
      </c>
      <c r="F162" s="21">
        <v>57.5</v>
      </c>
      <c r="G162" s="22">
        <v>61</v>
      </c>
      <c r="H162" s="22">
        <v>50</v>
      </c>
      <c r="I162" s="22">
        <v>51</v>
      </c>
      <c r="J162" s="22">
        <v>82.13</v>
      </c>
      <c r="K162" s="23">
        <v>100.65</v>
      </c>
      <c r="L162" s="1">
        <v>21</v>
      </c>
      <c r="M162" s="24">
        <f t="shared" si="17"/>
        <v>75</v>
      </c>
      <c r="N162" s="33">
        <f t="shared" si="18"/>
        <v>66.012</v>
      </c>
      <c r="O162" s="25" t="s">
        <v>17</v>
      </c>
      <c r="P162" s="26" t="str">
        <f t="shared" si="19"/>
        <v>BC</v>
      </c>
      <c r="Q162" s="1" t="s">
        <v>179</v>
      </c>
      <c r="R162" s="1">
        <v>13522140</v>
      </c>
      <c r="S162" s="1">
        <v>20</v>
      </c>
      <c r="T162" s="1" t="s">
        <v>9</v>
      </c>
    </row>
    <row r="163" spans="1:20" x14ac:dyDescent="0.25">
      <c r="A163" s="1">
        <v>21</v>
      </c>
      <c r="B163" s="1" t="s">
        <v>9</v>
      </c>
      <c r="C163" s="1">
        <v>13522141</v>
      </c>
      <c r="D163" s="1" t="s">
        <v>180</v>
      </c>
      <c r="E163" s="21">
        <v>48</v>
      </c>
      <c r="F163" s="21">
        <v>61.5</v>
      </c>
      <c r="G163" s="22">
        <v>73.5</v>
      </c>
      <c r="H163" s="22">
        <v>61</v>
      </c>
      <c r="I163" s="22">
        <v>44</v>
      </c>
      <c r="J163" s="22">
        <v>91.15</v>
      </c>
      <c r="K163" s="23">
        <v>95.06</v>
      </c>
      <c r="L163" s="1">
        <v>26</v>
      </c>
      <c r="M163" s="24">
        <f t="shared" si="17"/>
        <v>92.857142857142861</v>
      </c>
      <c r="N163" s="33">
        <f t="shared" si="18"/>
        <v>67.873642857142869</v>
      </c>
      <c r="O163" s="25" t="s">
        <v>207</v>
      </c>
      <c r="P163" s="26" t="str">
        <f t="shared" si="19"/>
        <v>BC</v>
      </c>
      <c r="Q163" s="1" t="s">
        <v>180</v>
      </c>
      <c r="R163" s="1">
        <v>13522141</v>
      </c>
      <c r="S163" s="1">
        <v>21</v>
      </c>
      <c r="T163" s="1" t="s">
        <v>9</v>
      </c>
    </row>
    <row r="164" spans="1:20" x14ac:dyDescent="0.25">
      <c r="A164" s="1">
        <v>22</v>
      </c>
      <c r="B164" s="1" t="s">
        <v>9</v>
      </c>
      <c r="C164" s="1">
        <v>13522142</v>
      </c>
      <c r="D164" s="1" t="s">
        <v>181</v>
      </c>
      <c r="E164" s="21">
        <v>73</v>
      </c>
      <c r="F164" s="21">
        <v>68</v>
      </c>
      <c r="G164" s="22">
        <v>55</v>
      </c>
      <c r="H164" s="22">
        <v>56</v>
      </c>
      <c r="I164" s="22">
        <v>49</v>
      </c>
      <c r="J164" s="22">
        <v>96.06</v>
      </c>
      <c r="K164" s="23">
        <v>98.24</v>
      </c>
      <c r="L164" s="1">
        <v>27</v>
      </c>
      <c r="M164" s="24">
        <f t="shared" si="17"/>
        <v>96.428571428571431</v>
      </c>
      <c r="N164" s="33">
        <f t="shared" si="18"/>
        <v>75.923571428571421</v>
      </c>
      <c r="O164" s="25" t="s">
        <v>18</v>
      </c>
      <c r="P164" s="26" t="str">
        <f t="shared" si="19"/>
        <v>AB</v>
      </c>
      <c r="Q164" s="1" t="s">
        <v>181</v>
      </c>
      <c r="R164" s="1">
        <v>13522142</v>
      </c>
      <c r="S164" s="1">
        <v>22</v>
      </c>
      <c r="T164" s="1" t="s">
        <v>9</v>
      </c>
    </row>
    <row r="165" spans="1:20" x14ac:dyDescent="0.25">
      <c r="A165" s="1">
        <v>23</v>
      </c>
      <c r="B165" s="1" t="s">
        <v>9</v>
      </c>
      <c r="C165" s="1">
        <v>13522143</v>
      </c>
      <c r="D165" s="1" t="s">
        <v>182</v>
      </c>
      <c r="E165" s="21">
        <v>60</v>
      </c>
      <c r="F165" s="21">
        <v>55</v>
      </c>
      <c r="G165" s="22">
        <v>61</v>
      </c>
      <c r="H165" s="22">
        <v>65</v>
      </c>
      <c r="I165" s="22">
        <v>41</v>
      </c>
      <c r="J165" s="22">
        <v>91.15</v>
      </c>
      <c r="K165" s="23">
        <v>95.41</v>
      </c>
      <c r="L165" s="1">
        <v>25</v>
      </c>
      <c r="M165" s="24">
        <f t="shared" si="17"/>
        <v>89.285714285714292</v>
      </c>
      <c r="N165" s="33">
        <f t="shared" si="18"/>
        <v>68.539714285714282</v>
      </c>
      <c r="O165" s="25"/>
      <c r="P165" s="26" t="str">
        <f t="shared" si="19"/>
        <v>B</v>
      </c>
      <c r="Q165" s="1" t="s">
        <v>182</v>
      </c>
      <c r="R165" s="1">
        <v>13522143</v>
      </c>
      <c r="S165" s="1">
        <v>23</v>
      </c>
      <c r="T165" s="1" t="s">
        <v>9</v>
      </c>
    </row>
    <row r="166" spans="1:20" x14ac:dyDescent="0.25">
      <c r="A166" s="1">
        <v>24</v>
      </c>
      <c r="B166" s="1" t="s">
        <v>9</v>
      </c>
      <c r="C166" s="1">
        <v>13522144</v>
      </c>
      <c r="D166" s="1" t="s">
        <v>183</v>
      </c>
      <c r="E166" s="21">
        <v>87</v>
      </c>
      <c r="F166" s="21">
        <v>83.5</v>
      </c>
      <c r="G166" s="22">
        <v>90</v>
      </c>
      <c r="H166" s="22">
        <v>79</v>
      </c>
      <c r="I166" s="22">
        <v>86</v>
      </c>
      <c r="J166" s="22">
        <v>90.84</v>
      </c>
      <c r="K166" s="23">
        <v>95.08</v>
      </c>
      <c r="L166" s="1">
        <v>28</v>
      </c>
      <c r="M166" s="24">
        <f t="shared" si="17"/>
        <v>100</v>
      </c>
      <c r="N166" s="33">
        <f t="shared" si="18"/>
        <v>87.813000000000002</v>
      </c>
      <c r="O166" s="25" t="s">
        <v>18</v>
      </c>
      <c r="P166" s="26" t="str">
        <f t="shared" si="19"/>
        <v>A</v>
      </c>
      <c r="Q166" s="1" t="s">
        <v>183</v>
      </c>
      <c r="R166" s="1">
        <v>13522144</v>
      </c>
      <c r="S166" s="1">
        <v>24</v>
      </c>
      <c r="T166" s="1" t="s">
        <v>9</v>
      </c>
    </row>
    <row r="167" spans="1:20" x14ac:dyDescent="0.25">
      <c r="A167" s="1">
        <v>25</v>
      </c>
      <c r="B167" s="1" t="s">
        <v>9</v>
      </c>
      <c r="C167" s="1">
        <v>13522145</v>
      </c>
      <c r="D167" s="1" t="s">
        <v>184</v>
      </c>
      <c r="E167" s="21">
        <v>49</v>
      </c>
      <c r="F167" s="21">
        <v>82.5</v>
      </c>
      <c r="G167" s="22">
        <v>90</v>
      </c>
      <c r="H167" s="22">
        <v>79</v>
      </c>
      <c r="I167" s="22">
        <v>45</v>
      </c>
      <c r="J167" s="22">
        <v>93.6</v>
      </c>
      <c r="K167" s="23">
        <v>100.65</v>
      </c>
      <c r="L167" s="1">
        <v>26</v>
      </c>
      <c r="M167" s="24">
        <f t="shared" si="17"/>
        <v>92.857142857142861</v>
      </c>
      <c r="N167" s="33">
        <f t="shared" si="18"/>
        <v>76.709642857142867</v>
      </c>
      <c r="O167" s="25" t="s">
        <v>20</v>
      </c>
      <c r="P167" s="26" t="str">
        <f t="shared" si="19"/>
        <v>AB</v>
      </c>
      <c r="Q167" s="1" t="s">
        <v>184</v>
      </c>
      <c r="R167" s="1">
        <v>13522145</v>
      </c>
      <c r="S167" s="1">
        <v>25</v>
      </c>
      <c r="T167" s="1" t="s">
        <v>9</v>
      </c>
    </row>
    <row r="168" spans="1:20" x14ac:dyDescent="0.25">
      <c r="A168" s="1">
        <v>26</v>
      </c>
      <c r="B168" s="1" t="s">
        <v>9</v>
      </c>
      <c r="C168" s="1">
        <v>13522146</v>
      </c>
      <c r="D168" s="1" t="s">
        <v>185</v>
      </c>
      <c r="E168" s="21">
        <v>47</v>
      </c>
      <c r="F168" s="21">
        <v>49.5</v>
      </c>
      <c r="G168" s="22">
        <v>87</v>
      </c>
      <c r="H168" s="22">
        <v>64</v>
      </c>
      <c r="I168" s="22">
        <v>55</v>
      </c>
      <c r="J168" s="22">
        <v>96.06</v>
      </c>
      <c r="K168" s="23">
        <v>95.41</v>
      </c>
      <c r="L168" s="1">
        <v>25</v>
      </c>
      <c r="M168" s="24">
        <f t="shared" si="17"/>
        <v>89.285714285714292</v>
      </c>
      <c r="N168" s="33">
        <f t="shared" si="18"/>
        <v>66.991214285714292</v>
      </c>
      <c r="O168" s="25" t="s">
        <v>17</v>
      </c>
      <c r="P168" s="26" t="str">
        <f t="shared" si="19"/>
        <v>BC</v>
      </c>
      <c r="Q168" s="1" t="s">
        <v>185</v>
      </c>
      <c r="R168" s="1">
        <v>13522146</v>
      </c>
      <c r="S168" s="1">
        <v>26</v>
      </c>
      <c r="T168" s="1" t="s">
        <v>9</v>
      </c>
    </row>
    <row r="169" spans="1:20" x14ac:dyDescent="0.25">
      <c r="A169" s="1">
        <v>27</v>
      </c>
      <c r="B169" s="1" t="s">
        <v>9</v>
      </c>
      <c r="C169" s="1">
        <v>13522147</v>
      </c>
      <c r="D169" s="1" t="s">
        <v>186</v>
      </c>
      <c r="E169" s="21">
        <v>59</v>
      </c>
      <c r="F169" s="21">
        <v>61</v>
      </c>
      <c r="G169" s="22">
        <v>50</v>
      </c>
      <c r="H169" s="22">
        <v>81</v>
      </c>
      <c r="I169" s="22">
        <v>72</v>
      </c>
      <c r="J169" s="22">
        <v>82.13</v>
      </c>
      <c r="K169" s="23">
        <v>100.96</v>
      </c>
      <c r="L169" s="1">
        <v>24</v>
      </c>
      <c r="M169" s="24">
        <f t="shared" si="17"/>
        <v>85.714285714285708</v>
      </c>
      <c r="N169" s="33">
        <f t="shared" si="18"/>
        <v>71.357785714285697</v>
      </c>
      <c r="O169" s="25" t="s">
        <v>17</v>
      </c>
      <c r="P169" s="26" t="str">
        <f t="shared" si="19"/>
        <v>B</v>
      </c>
      <c r="Q169" s="1" t="s">
        <v>186</v>
      </c>
      <c r="R169" s="1">
        <v>13522147</v>
      </c>
      <c r="S169" s="1">
        <v>27</v>
      </c>
      <c r="T169" s="1" t="s">
        <v>9</v>
      </c>
    </row>
    <row r="170" spans="1:20" x14ac:dyDescent="0.25">
      <c r="A170" s="1">
        <v>28</v>
      </c>
      <c r="B170" s="1" t="s">
        <v>9</v>
      </c>
      <c r="C170" s="1">
        <v>13522148</v>
      </c>
      <c r="D170" s="1" t="s">
        <v>187</v>
      </c>
      <c r="E170" s="21">
        <v>46</v>
      </c>
      <c r="F170" s="21">
        <v>82.5</v>
      </c>
      <c r="G170" s="22">
        <v>77.5</v>
      </c>
      <c r="H170" s="22">
        <v>77</v>
      </c>
      <c r="I170" s="22">
        <v>66</v>
      </c>
      <c r="J170" s="22">
        <v>94.32</v>
      </c>
      <c r="K170" s="23">
        <v>99.57</v>
      </c>
      <c r="L170" s="1">
        <v>26</v>
      </c>
      <c r="M170" s="24">
        <f t="shared" si="17"/>
        <v>92.857142857142861</v>
      </c>
      <c r="N170" s="33">
        <f t="shared" si="18"/>
        <v>76.295642857142852</v>
      </c>
      <c r="O170" s="25" t="s">
        <v>20</v>
      </c>
      <c r="P170" s="26" t="str">
        <f t="shared" si="19"/>
        <v>AB</v>
      </c>
      <c r="Q170" s="1" t="s">
        <v>187</v>
      </c>
      <c r="R170" s="1">
        <v>13522148</v>
      </c>
      <c r="S170" s="1">
        <v>28</v>
      </c>
      <c r="T170" s="1" t="s">
        <v>9</v>
      </c>
    </row>
    <row r="171" spans="1:20" x14ac:dyDescent="0.25">
      <c r="A171" s="1">
        <v>29</v>
      </c>
      <c r="B171" s="1" t="s">
        <v>9</v>
      </c>
      <c r="C171" s="1">
        <v>13522149</v>
      </c>
      <c r="D171" s="1" t="s">
        <v>188</v>
      </c>
      <c r="E171" s="21">
        <v>44</v>
      </c>
      <c r="F171" s="21">
        <v>51</v>
      </c>
      <c r="G171" s="22">
        <v>61</v>
      </c>
      <c r="H171" s="22">
        <v>52</v>
      </c>
      <c r="I171" s="22">
        <v>76</v>
      </c>
      <c r="J171" s="22">
        <v>87.16</v>
      </c>
      <c r="K171" s="23">
        <v>96.37</v>
      </c>
      <c r="L171" s="1">
        <v>27</v>
      </c>
      <c r="M171" s="24">
        <f t="shared" si="17"/>
        <v>96.428571428571431</v>
      </c>
      <c r="N171" s="33">
        <f t="shared" si="18"/>
        <v>64.548071428571433</v>
      </c>
      <c r="O171" s="25" t="s">
        <v>17</v>
      </c>
      <c r="P171" s="26" t="str">
        <f t="shared" si="19"/>
        <v>BC</v>
      </c>
      <c r="Q171" s="1" t="s">
        <v>188</v>
      </c>
      <c r="R171" s="1">
        <v>13522149</v>
      </c>
      <c r="S171" s="1">
        <v>29</v>
      </c>
      <c r="T171" s="1" t="s">
        <v>9</v>
      </c>
    </row>
    <row r="172" spans="1:20" x14ac:dyDescent="0.25">
      <c r="A172" s="1">
        <v>30</v>
      </c>
      <c r="B172" s="1" t="s">
        <v>9</v>
      </c>
      <c r="C172" s="1">
        <v>13522150</v>
      </c>
      <c r="D172" s="1" t="s">
        <v>189</v>
      </c>
      <c r="E172" s="21">
        <v>67</v>
      </c>
      <c r="F172" s="21">
        <v>70</v>
      </c>
      <c r="G172" s="22">
        <v>85</v>
      </c>
      <c r="H172" s="22">
        <v>88</v>
      </c>
      <c r="I172" s="22">
        <v>74</v>
      </c>
      <c r="J172" s="22">
        <v>90.84</v>
      </c>
      <c r="K172" s="23">
        <v>96.37</v>
      </c>
      <c r="L172" s="1">
        <v>27</v>
      </c>
      <c r="M172" s="24">
        <f t="shared" si="17"/>
        <v>96.428571428571431</v>
      </c>
      <c r="N172" s="33">
        <f t="shared" si="18"/>
        <v>79.080071428571429</v>
      </c>
      <c r="O172" s="25" t="s">
        <v>18</v>
      </c>
      <c r="P172" s="26" t="str">
        <f t="shared" si="19"/>
        <v>A</v>
      </c>
      <c r="Q172" s="1" t="s">
        <v>189</v>
      </c>
      <c r="R172" s="1">
        <v>13522150</v>
      </c>
      <c r="S172" s="1">
        <v>30</v>
      </c>
      <c r="T172" s="1" t="s">
        <v>9</v>
      </c>
    </row>
    <row r="173" spans="1:20" x14ac:dyDescent="0.25">
      <c r="A173" s="1">
        <v>31</v>
      </c>
      <c r="B173" s="1" t="s">
        <v>9</v>
      </c>
      <c r="C173" s="1">
        <v>13522151</v>
      </c>
      <c r="D173" s="1" t="s">
        <v>190</v>
      </c>
      <c r="E173" s="21">
        <v>57</v>
      </c>
      <c r="F173" s="21">
        <v>64.5</v>
      </c>
      <c r="G173" s="22">
        <v>59</v>
      </c>
      <c r="H173" s="22">
        <v>55</v>
      </c>
      <c r="I173" s="22">
        <v>47</v>
      </c>
      <c r="J173" s="22">
        <v>90.78</v>
      </c>
      <c r="K173" s="23">
        <v>95.08</v>
      </c>
      <c r="L173" s="1">
        <v>25</v>
      </c>
      <c r="M173" s="24">
        <f t="shared" si="17"/>
        <v>89.285714285714292</v>
      </c>
      <c r="N173" s="33">
        <f t="shared" si="18"/>
        <v>69.699714285714279</v>
      </c>
      <c r="O173" s="25"/>
      <c r="P173" s="26" t="str">
        <f t="shared" si="19"/>
        <v>B</v>
      </c>
      <c r="Q173" s="1" t="s">
        <v>190</v>
      </c>
      <c r="R173" s="1">
        <v>13522151</v>
      </c>
      <c r="S173" s="1">
        <v>31</v>
      </c>
      <c r="T173" s="1" t="s">
        <v>9</v>
      </c>
    </row>
    <row r="174" spans="1:20" x14ac:dyDescent="0.25">
      <c r="A174" s="1">
        <v>32</v>
      </c>
      <c r="B174" s="1" t="s">
        <v>9</v>
      </c>
      <c r="C174" s="1">
        <v>13522152</v>
      </c>
      <c r="D174" s="1" t="s">
        <v>191</v>
      </c>
      <c r="E174" s="21">
        <v>46</v>
      </c>
      <c r="F174" s="21">
        <v>68.5</v>
      </c>
      <c r="G174" s="22">
        <v>70</v>
      </c>
      <c r="H174" s="22">
        <v>60</v>
      </c>
      <c r="I174" s="22">
        <v>54</v>
      </c>
      <c r="J174" s="22">
        <v>90.78</v>
      </c>
      <c r="K174" s="23">
        <v>99.04</v>
      </c>
      <c r="L174" s="1">
        <v>26</v>
      </c>
      <c r="M174" s="24">
        <f t="shared" si="17"/>
        <v>92.857142857142861</v>
      </c>
      <c r="N174" s="33">
        <f t="shared" si="18"/>
        <v>69.995142857142866</v>
      </c>
      <c r="O174" s="25" t="s">
        <v>17</v>
      </c>
      <c r="P174" s="26" t="str">
        <f t="shared" si="19"/>
        <v>B</v>
      </c>
      <c r="Q174" s="1" t="s">
        <v>191</v>
      </c>
      <c r="R174" s="1">
        <v>13522152</v>
      </c>
      <c r="S174" s="1">
        <v>32</v>
      </c>
      <c r="T174" s="1" t="s">
        <v>9</v>
      </c>
    </row>
    <row r="175" spans="1:20" x14ac:dyDescent="0.25">
      <c r="A175" s="1">
        <v>33</v>
      </c>
      <c r="B175" s="1" t="s">
        <v>9</v>
      </c>
      <c r="C175" s="1">
        <v>13522153</v>
      </c>
      <c r="D175" s="1" t="s">
        <v>192</v>
      </c>
      <c r="E175" s="21">
        <v>12</v>
      </c>
      <c r="F175" s="21">
        <v>48.5</v>
      </c>
      <c r="G175" s="22">
        <v>56.5</v>
      </c>
      <c r="H175" s="22">
        <v>51</v>
      </c>
      <c r="I175" s="22">
        <v>25</v>
      </c>
      <c r="J175" s="22">
        <v>108.06</v>
      </c>
      <c r="K175" s="23">
        <v>110.11</v>
      </c>
      <c r="L175" s="1">
        <v>26</v>
      </c>
      <c r="M175" s="24">
        <f t="shared" si="17"/>
        <v>92.857142857142861</v>
      </c>
      <c r="N175" s="33">
        <f t="shared" si="18"/>
        <v>57.657642857142854</v>
      </c>
      <c r="O175" s="25" t="s">
        <v>19</v>
      </c>
      <c r="P175" s="26" t="str">
        <f t="shared" si="19"/>
        <v>C</v>
      </c>
      <c r="Q175" s="1" t="s">
        <v>192</v>
      </c>
      <c r="R175" s="1">
        <v>13522153</v>
      </c>
      <c r="S175" s="1">
        <v>33</v>
      </c>
      <c r="T175" s="1" t="s">
        <v>9</v>
      </c>
    </row>
    <row r="176" spans="1:20" x14ac:dyDescent="0.25">
      <c r="A176" s="1">
        <v>34</v>
      </c>
      <c r="B176" s="1" t="s">
        <v>9</v>
      </c>
      <c r="C176" s="1">
        <v>13522154</v>
      </c>
      <c r="D176" s="1" t="s">
        <v>193</v>
      </c>
      <c r="E176" s="21">
        <v>30</v>
      </c>
      <c r="F176" s="21">
        <v>58.5</v>
      </c>
      <c r="G176" s="22">
        <v>28</v>
      </c>
      <c r="H176" s="22">
        <v>37</v>
      </c>
      <c r="I176" s="22">
        <v>8</v>
      </c>
      <c r="J176" s="22">
        <v>90.78</v>
      </c>
      <c r="K176" s="23">
        <v>94.98</v>
      </c>
      <c r="L176" s="1">
        <v>23</v>
      </c>
      <c r="M176" s="24">
        <f t="shared" si="17"/>
        <v>82.142857142857139</v>
      </c>
      <c r="N176" s="33">
        <f t="shared" si="18"/>
        <v>56.011857142857146</v>
      </c>
      <c r="O176" s="25" t="s">
        <v>21</v>
      </c>
      <c r="P176" s="26" t="str">
        <f t="shared" si="19"/>
        <v>C</v>
      </c>
      <c r="Q176" s="1" t="s">
        <v>193</v>
      </c>
      <c r="R176" s="1">
        <v>13522154</v>
      </c>
      <c r="S176" s="1">
        <v>34</v>
      </c>
      <c r="T176" s="1" t="s">
        <v>9</v>
      </c>
    </row>
    <row r="177" spans="1:20" x14ac:dyDescent="0.25">
      <c r="A177" s="1">
        <v>35</v>
      </c>
      <c r="B177" s="1" t="s">
        <v>9</v>
      </c>
      <c r="C177" s="1">
        <v>13522155</v>
      </c>
      <c r="D177" s="1" t="s">
        <v>194</v>
      </c>
      <c r="E177" s="21">
        <v>14</v>
      </c>
      <c r="F177" s="21">
        <v>51.5</v>
      </c>
      <c r="G177" s="22">
        <v>68</v>
      </c>
      <c r="H177" s="22">
        <v>49</v>
      </c>
      <c r="I177" s="22">
        <v>15</v>
      </c>
      <c r="J177" s="22">
        <v>87.16</v>
      </c>
      <c r="K177" s="23">
        <v>98.24</v>
      </c>
      <c r="L177" s="1">
        <v>27</v>
      </c>
      <c r="M177" s="24">
        <f t="shared" si="17"/>
        <v>96.428571428571431</v>
      </c>
      <c r="N177" s="33">
        <f t="shared" si="18"/>
        <v>54.033571428571427</v>
      </c>
      <c r="O177" s="25" t="s">
        <v>17</v>
      </c>
      <c r="P177" s="26" t="str">
        <f t="shared" si="19"/>
        <v>C</v>
      </c>
      <c r="Q177" s="1" t="s">
        <v>194</v>
      </c>
      <c r="R177" s="1">
        <v>13522155</v>
      </c>
      <c r="S177" s="1">
        <v>35</v>
      </c>
      <c r="T177" s="1" t="s">
        <v>9</v>
      </c>
    </row>
    <row r="178" spans="1:20" x14ac:dyDescent="0.25">
      <c r="A178" s="1">
        <v>36</v>
      </c>
      <c r="B178" s="1" t="s">
        <v>9</v>
      </c>
      <c r="C178" s="1">
        <v>13522156</v>
      </c>
      <c r="D178" s="1" t="s">
        <v>195</v>
      </c>
      <c r="E178" s="21">
        <v>25</v>
      </c>
      <c r="F178" s="21">
        <v>65</v>
      </c>
      <c r="G178" s="22">
        <v>40</v>
      </c>
      <c r="H178" s="22">
        <v>68</v>
      </c>
      <c r="I178" s="22">
        <v>45</v>
      </c>
      <c r="J178" s="22">
        <v>93.6</v>
      </c>
      <c r="K178" s="23">
        <v>95.23</v>
      </c>
      <c r="L178" s="1">
        <v>24</v>
      </c>
      <c r="M178" s="24">
        <f t="shared" si="17"/>
        <v>85.714285714285708</v>
      </c>
      <c r="N178" s="33">
        <f t="shared" si="18"/>
        <v>61.718785714285715</v>
      </c>
      <c r="O178" s="25" t="s">
        <v>19</v>
      </c>
      <c r="P178" s="26" t="str">
        <f t="shared" si="19"/>
        <v>BC</v>
      </c>
      <c r="Q178" s="1" t="s">
        <v>195</v>
      </c>
      <c r="R178" s="1">
        <v>13522156</v>
      </c>
      <c r="S178" s="1">
        <v>36</v>
      </c>
      <c r="T178" s="1" t="s">
        <v>9</v>
      </c>
    </row>
    <row r="179" spans="1:20" x14ac:dyDescent="0.25">
      <c r="A179" s="1">
        <v>37</v>
      </c>
      <c r="B179" s="1" t="s">
        <v>9</v>
      </c>
      <c r="C179" s="1">
        <v>13522157</v>
      </c>
      <c r="D179" s="1" t="s">
        <v>196</v>
      </c>
      <c r="E179" s="21">
        <v>59</v>
      </c>
      <c r="F179" s="21">
        <v>77</v>
      </c>
      <c r="G179" s="22">
        <v>49</v>
      </c>
      <c r="H179" s="22">
        <v>75</v>
      </c>
      <c r="I179" s="22">
        <v>38</v>
      </c>
      <c r="J179" s="22">
        <v>108.06</v>
      </c>
      <c r="K179" s="23">
        <v>99.57</v>
      </c>
      <c r="L179" s="1">
        <v>24</v>
      </c>
      <c r="M179" s="24">
        <f t="shared" si="17"/>
        <v>85.714285714285708</v>
      </c>
      <c r="N179" s="33">
        <f t="shared" si="18"/>
        <v>76.578785714285701</v>
      </c>
      <c r="O179" s="25" t="s">
        <v>20</v>
      </c>
      <c r="P179" s="26" t="str">
        <f t="shared" si="19"/>
        <v>AB</v>
      </c>
      <c r="Q179" s="1" t="s">
        <v>196</v>
      </c>
      <c r="R179" s="1">
        <v>13522157</v>
      </c>
      <c r="S179" s="1">
        <v>37</v>
      </c>
      <c r="T179" s="1" t="s">
        <v>9</v>
      </c>
    </row>
    <row r="180" spans="1:20" x14ac:dyDescent="0.25">
      <c r="A180" s="1">
        <v>38</v>
      </c>
      <c r="B180" s="1" t="s">
        <v>9</v>
      </c>
      <c r="C180" s="1">
        <v>13522158</v>
      </c>
      <c r="D180" s="1" t="s">
        <v>197</v>
      </c>
      <c r="E180" s="21">
        <v>59</v>
      </c>
      <c r="F180" s="21">
        <v>79.5</v>
      </c>
      <c r="G180" s="22">
        <v>100</v>
      </c>
      <c r="H180" s="22">
        <v>75</v>
      </c>
      <c r="I180" s="22">
        <v>67</v>
      </c>
      <c r="J180" s="22">
        <v>95.06</v>
      </c>
      <c r="K180" s="23">
        <v>101.66</v>
      </c>
      <c r="L180" s="1">
        <v>28</v>
      </c>
      <c r="M180" s="24">
        <f t="shared" si="17"/>
        <v>100</v>
      </c>
      <c r="N180" s="33">
        <f t="shared" si="18"/>
        <v>80.652999999999992</v>
      </c>
      <c r="O180" s="25" t="s">
        <v>17</v>
      </c>
      <c r="P180" s="26" t="str">
        <f t="shared" si="19"/>
        <v>A</v>
      </c>
      <c r="Q180" s="1" t="s">
        <v>197</v>
      </c>
      <c r="R180" s="1">
        <v>13522158</v>
      </c>
      <c r="S180" s="1">
        <v>38</v>
      </c>
      <c r="T180" s="1" t="s">
        <v>9</v>
      </c>
    </row>
    <row r="181" spans="1:20" x14ac:dyDescent="0.25">
      <c r="A181" s="1">
        <v>39</v>
      </c>
      <c r="B181" s="1" t="s">
        <v>9</v>
      </c>
      <c r="C181" s="1">
        <v>13522159</v>
      </c>
      <c r="D181" s="1" t="s">
        <v>198</v>
      </c>
      <c r="E181" s="21">
        <v>46</v>
      </c>
      <c r="F181" s="21">
        <v>71.5</v>
      </c>
      <c r="G181" s="22">
        <v>48</v>
      </c>
      <c r="H181" s="22">
        <v>52</v>
      </c>
      <c r="I181" s="22">
        <v>20</v>
      </c>
      <c r="J181" s="22">
        <v>96.06</v>
      </c>
      <c r="K181" s="23">
        <v>95.06</v>
      </c>
      <c r="L181" s="1">
        <v>27</v>
      </c>
      <c r="M181" s="24">
        <f t="shared" si="17"/>
        <v>96.428571428571431</v>
      </c>
      <c r="N181" s="33">
        <f t="shared" si="18"/>
        <v>67.171571428571426</v>
      </c>
      <c r="O181" s="25" t="s">
        <v>19</v>
      </c>
      <c r="P181" s="26" t="str">
        <f t="shared" si="19"/>
        <v>BC</v>
      </c>
      <c r="Q181" s="1" t="s">
        <v>198</v>
      </c>
      <c r="R181" s="1">
        <v>13522159</v>
      </c>
      <c r="S181" s="1">
        <v>39</v>
      </c>
      <c r="T181" s="1" t="s">
        <v>9</v>
      </c>
    </row>
    <row r="182" spans="1:20" x14ac:dyDescent="0.25">
      <c r="A182" s="1">
        <v>40</v>
      </c>
      <c r="B182" s="1" t="s">
        <v>9</v>
      </c>
      <c r="C182" s="1">
        <v>13522160</v>
      </c>
      <c r="D182" s="1" t="s">
        <v>199</v>
      </c>
      <c r="E182" s="21">
        <v>37</v>
      </c>
      <c r="F182" s="21">
        <v>65</v>
      </c>
      <c r="G182" s="22">
        <v>60.5</v>
      </c>
      <c r="H182" s="22">
        <v>57</v>
      </c>
      <c r="I182" s="22">
        <v>32</v>
      </c>
      <c r="J182" s="22">
        <v>79.510000000000005</v>
      </c>
      <c r="K182" s="23">
        <v>99.04</v>
      </c>
      <c r="L182" s="1">
        <v>24</v>
      </c>
      <c r="M182" s="24">
        <f t="shared" si="17"/>
        <v>85.714285714285708</v>
      </c>
      <c r="N182" s="33">
        <f t="shared" si="18"/>
        <v>62.96678571428572</v>
      </c>
      <c r="O182" s="25" t="s">
        <v>19</v>
      </c>
      <c r="P182" s="26" t="str">
        <f t="shared" si="19"/>
        <v>BC</v>
      </c>
      <c r="Q182" s="1" t="s">
        <v>199</v>
      </c>
      <c r="R182" s="1">
        <v>13522160</v>
      </c>
      <c r="S182" s="1">
        <v>40</v>
      </c>
      <c r="T182" s="1" t="s">
        <v>9</v>
      </c>
    </row>
    <row r="183" spans="1:20" x14ac:dyDescent="0.25">
      <c r="A183" s="1">
        <v>41</v>
      </c>
      <c r="B183" s="1" t="s">
        <v>9</v>
      </c>
      <c r="C183" s="1">
        <v>13522161</v>
      </c>
      <c r="D183" s="1" t="s">
        <v>200</v>
      </c>
      <c r="E183" s="21">
        <v>60</v>
      </c>
      <c r="F183" s="21">
        <v>57.5</v>
      </c>
      <c r="G183" s="22">
        <v>32</v>
      </c>
      <c r="H183" s="22">
        <v>47</v>
      </c>
      <c r="I183" s="22">
        <v>57</v>
      </c>
      <c r="J183" s="22">
        <v>90.43</v>
      </c>
      <c r="K183" s="23">
        <v>81.34</v>
      </c>
      <c r="L183" s="1">
        <v>25</v>
      </c>
      <c r="M183" s="24">
        <f t="shared" ref="M183:M186" si="20">L183/28 * 100</f>
        <v>89.285714285714292</v>
      </c>
      <c r="N183" s="33">
        <f t="shared" ref="N183:N186" si="21" xml:space="preserve"> SUMPRODUCT($E$20:$M$20,E183:M183)</f>
        <v>65.086214285714291</v>
      </c>
      <c r="O183" s="25" t="s">
        <v>27</v>
      </c>
      <c r="P183" s="26" t="str">
        <f t="shared" si="19"/>
        <v>BC</v>
      </c>
      <c r="Q183" s="1" t="s">
        <v>200</v>
      </c>
      <c r="R183" s="1">
        <v>13522161</v>
      </c>
      <c r="S183" s="1">
        <v>41</v>
      </c>
      <c r="T183" s="1" t="s">
        <v>9</v>
      </c>
    </row>
    <row r="184" spans="1:20" x14ac:dyDescent="0.25">
      <c r="A184" s="1">
        <v>42</v>
      </c>
      <c r="B184" s="1" t="s">
        <v>9</v>
      </c>
      <c r="C184" s="1">
        <v>13522162</v>
      </c>
      <c r="D184" s="1" t="s">
        <v>201</v>
      </c>
      <c r="E184" s="21">
        <v>49</v>
      </c>
      <c r="F184" s="21">
        <v>60</v>
      </c>
      <c r="G184" s="22">
        <v>47.5</v>
      </c>
      <c r="H184" s="22">
        <v>33</v>
      </c>
      <c r="I184" s="22">
        <v>31</v>
      </c>
      <c r="J184" s="22">
        <v>71.11</v>
      </c>
      <c r="K184" s="23">
        <v>99.57</v>
      </c>
      <c r="L184" s="1">
        <v>26</v>
      </c>
      <c r="M184" s="24">
        <f t="shared" si="20"/>
        <v>92.857142857142861</v>
      </c>
      <c r="N184" s="33">
        <f t="shared" si="21"/>
        <v>61.399142857142849</v>
      </c>
      <c r="O184" s="25" t="s">
        <v>19</v>
      </c>
      <c r="P184" s="26" t="str">
        <f t="shared" si="19"/>
        <v>BC</v>
      </c>
      <c r="Q184" s="1" t="s">
        <v>201</v>
      </c>
      <c r="R184" s="1">
        <v>13522162</v>
      </c>
      <c r="S184" s="1">
        <v>42</v>
      </c>
      <c r="T184" s="1" t="s">
        <v>9</v>
      </c>
    </row>
    <row r="185" spans="1:20" x14ac:dyDescent="0.25">
      <c r="A185" s="1">
        <v>43</v>
      </c>
      <c r="B185" s="1" t="s">
        <v>9</v>
      </c>
      <c r="C185" s="1">
        <v>13522163</v>
      </c>
      <c r="D185" s="1" t="s">
        <v>202</v>
      </c>
      <c r="E185" s="21">
        <v>39</v>
      </c>
      <c r="F185" s="21">
        <v>71</v>
      </c>
      <c r="G185" s="22">
        <v>38</v>
      </c>
      <c r="H185" s="22">
        <v>81</v>
      </c>
      <c r="I185" s="22">
        <v>33</v>
      </c>
      <c r="J185" s="22">
        <v>90.43</v>
      </c>
      <c r="K185" s="23">
        <v>99.47</v>
      </c>
      <c r="L185" s="1">
        <v>26</v>
      </c>
      <c r="M185" s="24">
        <f t="shared" si="20"/>
        <v>92.857142857142861</v>
      </c>
      <c r="N185" s="33">
        <f t="shared" si="21"/>
        <v>66.962142857142865</v>
      </c>
      <c r="O185" s="25" t="s">
        <v>19</v>
      </c>
      <c r="P185" s="26" t="str">
        <f t="shared" si="19"/>
        <v>BC</v>
      </c>
      <c r="Q185" s="1" t="s">
        <v>202</v>
      </c>
      <c r="R185" s="1">
        <v>13522163</v>
      </c>
      <c r="S185" s="1">
        <v>43</v>
      </c>
      <c r="T185" s="1" t="s">
        <v>9</v>
      </c>
    </row>
    <row r="186" spans="1:20" x14ac:dyDescent="0.25">
      <c r="A186" s="1">
        <v>44</v>
      </c>
      <c r="B186" s="1" t="s">
        <v>9</v>
      </c>
      <c r="C186" s="1">
        <v>13522164</v>
      </c>
      <c r="D186" s="1" t="s">
        <v>203</v>
      </c>
      <c r="E186" s="21">
        <v>68</v>
      </c>
      <c r="F186" s="21">
        <v>81.5</v>
      </c>
      <c r="G186" s="22">
        <v>98</v>
      </c>
      <c r="H186" s="22">
        <v>95</v>
      </c>
      <c r="I186" s="22">
        <v>84</v>
      </c>
      <c r="J186" s="22">
        <v>108.06</v>
      </c>
      <c r="K186" s="23">
        <v>99.47</v>
      </c>
      <c r="L186" s="1">
        <v>28</v>
      </c>
      <c r="M186" s="24">
        <f t="shared" si="20"/>
        <v>100</v>
      </c>
      <c r="N186" s="33">
        <f t="shared" si="21"/>
        <v>87.124500000000012</v>
      </c>
      <c r="O186" s="25" t="s">
        <v>18</v>
      </c>
      <c r="P186" s="26" t="str">
        <f t="shared" si="19"/>
        <v>A</v>
      </c>
      <c r="Q186" s="1" t="s">
        <v>203</v>
      </c>
      <c r="R186" s="1">
        <v>13522164</v>
      </c>
      <c r="S186" s="1">
        <v>44</v>
      </c>
      <c r="T186" s="1" t="s">
        <v>9</v>
      </c>
    </row>
    <row r="187" spans="1:20" x14ac:dyDescent="0.25">
      <c r="N187" s="34"/>
    </row>
    <row r="188" spans="1:20" x14ac:dyDescent="0.25">
      <c r="N188" s="34"/>
    </row>
    <row r="189" spans="1:20" x14ac:dyDescent="0.25">
      <c r="N189" s="34"/>
    </row>
    <row r="190" spans="1:20" x14ac:dyDescent="0.25">
      <c r="N190" s="34"/>
    </row>
    <row r="191" spans="1:20" x14ac:dyDescent="0.25">
      <c r="N191" s="34"/>
    </row>
    <row r="192" spans="1:20" x14ac:dyDescent="0.25">
      <c r="N192" s="34"/>
    </row>
    <row r="193" spans="14:14" x14ac:dyDescent="0.25">
      <c r="N193" s="34"/>
    </row>
    <row r="194" spans="14:14" x14ac:dyDescent="0.25">
      <c r="N194" s="34"/>
    </row>
    <row r="195" spans="14:14" x14ac:dyDescent="0.25">
      <c r="N195" s="34"/>
    </row>
    <row r="196" spans="14:14" x14ac:dyDescent="0.25">
      <c r="N196" s="34"/>
    </row>
    <row r="197" spans="14:14" x14ac:dyDescent="0.25">
      <c r="N197" s="34"/>
    </row>
    <row r="198" spans="14:14" x14ac:dyDescent="0.25">
      <c r="N198" s="34"/>
    </row>
    <row r="199" spans="14:14" x14ac:dyDescent="0.25">
      <c r="N199" s="34"/>
    </row>
    <row r="200" spans="14:14" x14ac:dyDescent="0.25">
      <c r="N200" s="34"/>
    </row>
    <row r="201" spans="14:14" x14ac:dyDescent="0.25">
      <c r="N201" s="34"/>
    </row>
    <row r="202" spans="14:14" x14ac:dyDescent="0.25">
      <c r="N202" s="34"/>
    </row>
    <row r="203" spans="14:14" x14ac:dyDescent="0.25">
      <c r="N203" s="34"/>
    </row>
    <row r="204" spans="14:14" x14ac:dyDescent="0.25">
      <c r="N204" s="34"/>
    </row>
    <row r="205" spans="14:14" x14ac:dyDescent="0.25">
      <c r="N205" s="3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3:T186">
    <sortCondition ref="B23:B186"/>
    <sortCondition ref="A23:A186"/>
  </sortState>
  <mergeCells count="2">
    <mergeCell ref="O2:P2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Algeo</vt:lpstr>
    </vt:vector>
  </TitlesOfParts>
  <Manager/>
  <Company>SIX Institut Teknologi Bandung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 Mulyana</dc:creator>
  <cp:keywords>six, 164005</cp:keywords>
  <dc:description>https://akademik.itb.ac.id/app/K/tu-prodi:135+2022-1/kelas/2022125994/kehadiran/download</dc:description>
  <cp:lastModifiedBy>Dr. Ir. Rinaldi, M.T.</cp:lastModifiedBy>
  <dcterms:created xsi:type="dcterms:W3CDTF">2022-12-27T04:35:01Z</dcterms:created>
  <dcterms:modified xsi:type="dcterms:W3CDTF">2024-01-02T05:59:05Z</dcterms:modified>
  <cp:category/>
</cp:coreProperties>
</file>